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05" windowWidth="18195" windowHeight="9105" tabRatio="1000"/>
  </bookViews>
  <sheets>
    <sheet name="Прил 1 " sheetId="1" r:id="rId1"/>
    <sheet name="Прил 3" sheetId="5" r:id="rId2"/>
    <sheet name="Прил 4" sheetId="6" r:id="rId3"/>
    <sheet name="Прил 5" sheetId="7" r:id="rId4"/>
    <sheet name="Пр.6 Содерж.дорог 20-22" sheetId="13" r:id="rId5"/>
    <sheet name="Пр.7 Кап.рем многокв.дом." sheetId="14" r:id="rId6"/>
    <sheet name="Пр.8 Электр.-тепл.-водосн." sheetId="15" r:id="rId7"/>
    <sheet name="Пр.9 Кап.ремонт авт.дорог" sheetId="16" r:id="rId8"/>
    <sheet name="Пр10 Сбаланс. с.п.нерасп.резерв" sheetId="18" r:id="rId9"/>
    <sheet name="Пр11 источн20-22" sheetId="19" r:id="rId10"/>
    <sheet name="Пр12 внутр заимст20-22" sheetId="20" r:id="rId11"/>
    <sheet name="Пр13  капы " sheetId="9" r:id="rId12"/>
    <sheet name="Лист1" sheetId="8" r:id="rId13"/>
  </sheets>
  <definedNames>
    <definedName name="_dst236936" localSheetId="0">'Прил 1 '!#REF!</definedName>
    <definedName name="_xlnm.Print_Area" localSheetId="0">'Прил 1 '!$A$1:$E$112</definedName>
  </definedNames>
  <calcPr calcId="145621"/>
</workbook>
</file>

<file path=xl/calcChain.xml><?xml version="1.0" encoding="utf-8"?>
<calcChain xmlns="http://schemas.openxmlformats.org/spreadsheetml/2006/main">
  <c r="D13" i="20" l="1"/>
  <c r="C13" i="20"/>
  <c r="B13" i="20"/>
  <c r="B12" i="20"/>
  <c r="D10" i="19" l="1"/>
  <c r="E10" i="19"/>
  <c r="C10" i="19"/>
  <c r="C24" i="19" l="1"/>
  <c r="D17" i="20"/>
  <c r="C17" i="20"/>
  <c r="B17" i="20"/>
  <c r="D12" i="20"/>
  <c r="C12" i="20"/>
  <c r="C25" i="16" l="1"/>
  <c r="C66" i="9" l="1"/>
  <c r="E24" i="19" l="1"/>
  <c r="D24" i="19"/>
  <c r="E84" i="1" l="1"/>
  <c r="D84" i="1"/>
  <c r="C84" i="1"/>
  <c r="C74" i="1"/>
  <c r="C106" i="1"/>
  <c r="C74" i="9"/>
  <c r="C73" i="9"/>
  <c r="D73" i="9"/>
  <c r="E73" i="9"/>
  <c r="C55" i="9"/>
  <c r="D58" i="9"/>
  <c r="D59" i="9" s="1"/>
  <c r="E58" i="9"/>
  <c r="E59" i="9" s="1"/>
  <c r="C58" i="9"/>
  <c r="C17" i="18"/>
  <c r="C59" i="9" l="1"/>
  <c r="C29" i="13"/>
  <c r="E29" i="13" l="1"/>
  <c r="D29" i="13"/>
  <c r="E46" i="9" l="1"/>
  <c r="C46" i="9"/>
  <c r="C35" i="9"/>
  <c r="C28" i="9"/>
  <c r="C26" i="9"/>
  <c r="D46" i="9"/>
  <c r="C20" i="9"/>
  <c r="C36" i="9" l="1"/>
  <c r="C47" i="9"/>
  <c r="C72" i="1"/>
  <c r="E27" i="16" l="1"/>
  <c r="D27" i="16"/>
  <c r="C27" i="16"/>
  <c r="E28" i="15"/>
  <c r="D28" i="15"/>
  <c r="C28" i="15"/>
  <c r="E28" i="14"/>
  <c r="D28" i="14"/>
  <c r="C28" i="14"/>
  <c r="E66" i="9" l="1"/>
  <c r="E74" i="9" s="1"/>
  <c r="D66" i="9"/>
  <c r="D74" i="9" s="1"/>
  <c r="E36" i="9"/>
  <c r="E47" i="9" s="1"/>
  <c r="D36" i="9"/>
  <c r="D47" i="9" s="1"/>
  <c r="D20" i="9"/>
  <c r="E16" i="9"/>
  <c r="E21" i="9" s="1"/>
  <c r="D16" i="9"/>
  <c r="C16" i="9"/>
  <c r="C21" i="9" s="1"/>
  <c r="C75" i="9" s="1"/>
  <c r="E75" i="9" l="1"/>
  <c r="D21" i="9"/>
  <c r="D75" i="9" s="1"/>
  <c r="E104" i="1"/>
  <c r="D104" i="1"/>
  <c r="C104" i="1"/>
  <c r="E102" i="1"/>
  <c r="D102" i="1"/>
  <c r="D101" i="1" s="1"/>
  <c r="C102" i="1"/>
  <c r="C101" i="1" s="1"/>
  <c r="E99" i="1"/>
  <c r="D99" i="1"/>
  <c r="C99" i="1"/>
  <c r="E97" i="1"/>
  <c r="D97" i="1"/>
  <c r="C97" i="1"/>
  <c r="E95" i="1"/>
  <c r="D95" i="1"/>
  <c r="C95" i="1"/>
  <c r="E93" i="1"/>
  <c r="D93" i="1"/>
  <c r="C93" i="1"/>
  <c r="E91" i="1"/>
  <c r="D91" i="1"/>
  <c r="C91" i="1"/>
  <c r="E89" i="1"/>
  <c r="D89" i="1"/>
  <c r="C89" i="1"/>
  <c r="E86" i="1"/>
  <c r="D86" i="1"/>
  <c r="C86" i="1"/>
  <c r="E82" i="1"/>
  <c r="D82" i="1"/>
  <c r="C82" i="1"/>
  <c r="E80" i="1"/>
  <c r="D80" i="1"/>
  <c r="C80" i="1"/>
  <c r="E78" i="1"/>
  <c r="D78" i="1"/>
  <c r="C78" i="1"/>
  <c r="E76" i="1"/>
  <c r="D76" i="1"/>
  <c r="C76" i="1"/>
  <c r="E74" i="1"/>
  <c r="D74" i="1"/>
  <c r="E73" i="1"/>
  <c r="E72" i="1" s="1"/>
  <c r="D73" i="1"/>
  <c r="D72" i="1" s="1"/>
  <c r="E69" i="1"/>
  <c r="D69" i="1"/>
  <c r="C69" i="1"/>
  <c r="E67" i="1"/>
  <c r="D67" i="1"/>
  <c r="D66" i="1" s="1"/>
  <c r="C67" i="1"/>
  <c r="C66" i="1" s="1"/>
  <c r="E60" i="1"/>
  <c r="D60" i="1"/>
  <c r="C60" i="1"/>
  <c r="E58" i="1"/>
  <c r="D58" i="1"/>
  <c r="C58" i="1"/>
  <c r="E56" i="1"/>
  <c r="D56" i="1"/>
  <c r="C56" i="1"/>
  <c r="E55" i="1"/>
  <c r="D55" i="1"/>
  <c r="C55" i="1"/>
  <c r="E54" i="1"/>
  <c r="D54" i="1"/>
  <c r="C54" i="1"/>
  <c r="E52" i="1"/>
  <c r="E51" i="1" s="1"/>
  <c r="E50" i="1" s="1"/>
  <c r="D52" i="1"/>
  <c r="D51" i="1" s="1"/>
  <c r="D50" i="1" s="1"/>
  <c r="C52" i="1"/>
  <c r="C51" i="1" s="1"/>
  <c r="C50" i="1" s="1"/>
  <c r="E48" i="1"/>
  <c r="D48" i="1"/>
  <c r="C48" i="1"/>
  <c r="E45" i="1"/>
  <c r="D45" i="1"/>
  <c r="C45" i="1"/>
  <c r="E44" i="1"/>
  <c r="D44" i="1"/>
  <c r="C44" i="1"/>
  <c r="E42" i="1"/>
  <c r="D42" i="1"/>
  <c r="C42" i="1"/>
  <c r="E41" i="1"/>
  <c r="D41" i="1"/>
  <c r="C41" i="1"/>
  <c r="E39" i="1"/>
  <c r="D39" i="1"/>
  <c r="C39" i="1"/>
  <c r="C37" i="1"/>
  <c r="C35" i="1"/>
  <c r="E34" i="1"/>
  <c r="E33" i="1" s="1"/>
  <c r="D34" i="1"/>
  <c r="D33" i="1" s="1"/>
  <c r="C34" i="1"/>
  <c r="C33" i="1" s="1"/>
  <c r="E31" i="1"/>
  <c r="E30" i="1" s="1"/>
  <c r="D31" i="1"/>
  <c r="D30" i="1" s="1"/>
  <c r="C31" i="1"/>
  <c r="C30" i="1" s="1"/>
  <c r="E28" i="1"/>
  <c r="D28" i="1"/>
  <c r="C28" i="1"/>
  <c r="E26" i="1"/>
  <c r="D26" i="1"/>
  <c r="C26" i="1"/>
  <c r="E23" i="1"/>
  <c r="D23" i="1"/>
  <c r="C23" i="1"/>
  <c r="C22" i="1" s="1"/>
  <c r="E16" i="1"/>
  <c r="D16" i="1"/>
  <c r="C16" i="1"/>
  <c r="E11" i="1"/>
  <c r="E10" i="1" s="1"/>
  <c r="D11" i="1"/>
  <c r="D10" i="1" s="1"/>
  <c r="C11" i="1"/>
  <c r="C10" i="1" s="1"/>
  <c r="E71" i="1" l="1"/>
  <c r="C71" i="1"/>
  <c r="C65" i="1" s="1"/>
  <c r="C64" i="1" s="1"/>
  <c r="E101" i="1"/>
  <c r="D22" i="1"/>
  <c r="E22" i="1"/>
  <c r="E9" i="1" s="1"/>
  <c r="D71" i="1"/>
  <c r="D65" i="1" s="1"/>
  <c r="D64" i="1" s="1"/>
  <c r="E88" i="1"/>
  <c r="E66" i="1"/>
  <c r="C88" i="1"/>
  <c r="D88" i="1"/>
  <c r="C9" i="1"/>
  <c r="D9" i="1"/>
  <c r="C108" i="1" l="1"/>
  <c r="E65" i="1"/>
  <c r="E64" i="1" s="1"/>
  <c r="E108" i="1" s="1"/>
  <c r="D108" i="1"/>
</calcChain>
</file>

<file path=xl/sharedStrings.xml><?xml version="1.0" encoding="utf-8"?>
<sst xmlns="http://schemas.openxmlformats.org/spreadsheetml/2006/main" count="6875" uniqueCount="984">
  <si>
    <t>Приложение № 1</t>
  </si>
  <si>
    <t>к решению Брянского районного</t>
  </si>
  <si>
    <t>Совета народных депутатов</t>
  </si>
  <si>
    <t>Прогнозируемые доходы бюджета Брянского муниципального района Брянской области на 2020 год                                                                                                                                                                и на плановый период 2021 и 2022 годов</t>
  </si>
  <si>
    <t>(в рублях)</t>
  </si>
  <si>
    <t>Код бюджетной классификации</t>
  </si>
  <si>
    <t>Наименование  доходов</t>
  </si>
  <si>
    <t>Сумма                    на 2020 год</t>
  </si>
  <si>
    <t>Сумма                     на 2021 год</t>
  </si>
  <si>
    <t>Сумма                         на 2022 год</t>
  </si>
  <si>
    <t xml:space="preserve">1 00 00000 00 0000 000 </t>
  </si>
  <si>
    <t>НАЛОГОВЫЕ И НЕНАЛОГОВЫЕ ДОХОДЫ</t>
  </si>
  <si>
    <t xml:space="preserve">1 01 00000 00 0000 000   </t>
  </si>
  <si>
    <t>НАЛОГИ НА ПРИБЫЛЬ, ДОХОДЫ</t>
  </si>
  <si>
    <t xml:space="preserve">1 01 02000 01 0000 110   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</si>
  <si>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</si>
  <si>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</si>
  <si>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</si>
  <si>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</si>
  <si>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</si>
  <si>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   </t>
  </si>
  <si>
    <t>Налог на доходы физических лиц  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</si>
  <si>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</si>
  <si>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</t>
  </si>
  <si>
    <t>НАЛОГИ НА ТОВАРЫ (работы,услуги),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</si>
  <si>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</si>
  <si>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</si>
  <si>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</si>
  <si>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</si>
  <si>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</si>
  <si>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</si>
  <si>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</si>
  <si>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</si>
  <si>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</si>
  <si>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</si>
  <si>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1 05 00000 00 0000 000   </t>
  </si>
  <si>
    <t>НАЛОГИ НА СОВОКУПНЫЙ ДОХОД</t>
  </si>
  <si>
    <t xml:space="preserve">1 05 02000 00 0000 110   </t>
  </si>
  <si>
    <t>Единый налог на вмененный  доход  для  отдельных видов деятельности</t>
  </si>
  <si>
    <t>1 05 0201 002 0000 110</t>
  </si>
  <si>
    <t>1 0502 02 002 0000 110</t>
  </si>
  <si>
    <t>Единый налог на вмененный  доход  для  отдельных видов деятельности (за налоговые периоды, истекшие до 1 января 2011 года)</t>
  </si>
  <si>
    <t xml:space="preserve">1 05 0300000 0000 110   </t>
  </si>
  <si>
    <t xml:space="preserve">Единый сельскохозяйственный налог </t>
  </si>
  <si>
    <t xml:space="preserve">1 05 03010 01 0000 110   </t>
  </si>
  <si>
    <t>1 05 0400002  0000 110</t>
  </si>
  <si>
    <t>Налог, взимаемый в связи  с применением патентной  системы налогообложения</t>
  </si>
  <si>
    <t>1 05 04020 02 0000 110</t>
  </si>
  <si>
    <t xml:space="preserve"> Налоги, взимаемый в связи с применением патентной системы налогоообложения, зачисляемый в бюджеты муниципальных районов</t>
  </si>
  <si>
    <t>1 08 00000 00 0000 000</t>
  </si>
  <si>
    <t>ГОСУДАРСТВЕННАЯ ПОШЛИНА</t>
  </si>
  <si>
    <t>1 08 03000 01 0000 110</t>
  </si>
  <si>
    <t xml:space="preserve">Государственная пошлина по делам, рассматриваемым в судах общей юрисдикции, мировыми судьями 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</si>
  <si>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</si>
  <si>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</si>
  <si>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1 11 00000 00 0000 000 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</si>
  <si>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</si>
  <si>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</si>
  <si>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 иной   платы за   передачу в возмездное пользование государственного и муниципального имущества (за исключением имущества , бюджетных  и автономных учреждений, а также имущества государственных и муниципальных унитарных предприятий, в том числе казенных)</t>
  </si>
  <si>
    <t xml:space="preserve">1 11 05010 00 0000 120  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</si>
  <si>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</si>
  <si>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1 11 05013 050000 120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</si>
  <si>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</si>
  <si>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 за земли после разграничения  государственной   собственности  на землю, а также средства от продажи права на заключение договоров аренды указанных земельных участков  (за исключением земельных участков муниципальных бюджетных и автономных учреждений)</t>
  </si>
  <si>
    <t>111 050 25 05 0000 120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</si>
  <si>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</si>
  <si>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1 11 0503 000 0000 120</t>
  </si>
  <si>
    <t>Доходы от сдачи в аренду имущества находящегося в оперативном управлении органов  государственной власти  органов  местного самоуправления  государственных внебюджетных фондов и созданных ими учреждений  (за исключением имущества муниципальных бюджетных и автономных учреждений)</t>
  </si>
  <si>
    <t>1 11 05035 05 0000 120</t>
  </si>
  <si>
    <t>Доходы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</si>
  <si>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</si>
  <si>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</si>
  <si>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 xml:space="preserve">1 11 07010 00 0000 120 </t>
  </si>
  <si>
    <t>Доходы от перечисления части прибыли, государственных и муниципальных унитарных предприятий, остающейся после уплаты налогов и обязательных платежей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</si>
  <si>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</si>
  <si>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</si>
  <si>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</si>
  <si>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</si>
  <si>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</si>
  <si>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</si>
  <si>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</si>
  <si>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</si>
  <si>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</si>
  <si>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</si>
  <si>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</si>
  <si>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</si>
  <si>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1 12 01041 01 0000 120</t>
  </si>
  <si>
    <t>Плата за размещение отходов производства</t>
  </si>
  <si>
    <t>1 13 00000 00 0000 000</t>
  </si>
  <si>
    <t>ДОХОДЫ ОТ ОКАЗАНИЯ ПЛАТНЫХ УСЛУГ (РАБОТ) И КОМПЕНСАЦИИ ЗАТРАТ ГОСУДАРСТВА</t>
  </si>
  <si>
    <t>1 13 0200000  0000 130</t>
  </si>
  <si>
    <t>Доходы от компенсации затрат государства</t>
  </si>
  <si>
    <t>1 13 0299 000 0000 130</t>
  </si>
  <si>
    <t>Прочие доходы от компенсации затрат  государства</t>
  </si>
  <si>
    <t>1 13 02995 05 0000 130</t>
  </si>
  <si>
    <t>Прочие доходы от компенсации затрат бюджетов муниципальных районов</t>
  </si>
  <si>
    <t>1 14 00000 00 0000 000</t>
  </si>
  <si>
    <t>ДОХОДЫ  ОТ  ПРОДАЖИ  МАТЕРИАЛЬНЫХ  И 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</si>
  <si>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</si>
  <si>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</si>
  <si>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</si>
  <si>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 xml:space="preserve">Доходы от продажи земельных участков, государственная собственность на которые не разграничена 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</si>
  <si>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</si>
  <si>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</si>
  <si>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1 14 0602000 0000 430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</si>
  <si>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 и автономных учреждений)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</si>
  <si>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</si>
  <si>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</t>
  </si>
  <si>
    <t xml:space="preserve">1 16 00000 00 0000 000   </t>
  </si>
  <si>
    <t xml:space="preserve"> ШТРАФЫ,САНКЦИИ,ВОЗМЕЩЕНИЕ УЩЕРБА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</si>
  <si>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</si>
  <si>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</si>
  <si>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</si>
  <si>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</si>
  <si>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</si>
  <si>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</si>
  <si>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</si>
  <si>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</si>
  <si>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</si>
  <si>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</si>
  <si>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</si>
  <si>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</si>
  <si>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2 02 15001 00 0000 150</t>
  </si>
  <si>
    <t>Дотации на выравнивание бюджетной обеспеченности</t>
  </si>
  <si>
    <t>2 02 15001 05 0000 150</t>
  </si>
  <si>
    <t xml:space="preserve">Дотации бюджетам муниципальных районов на выравнивание бюджетной обеспеченности из бюджета субъекта Российской Федерации  </t>
  </si>
  <si>
    <t>2 02 15002 00 0000 150</t>
  </si>
  <si>
    <t>Дотации бюджетам на поддержку мер по обеспечению сбалансированности бюджетов</t>
  </si>
  <si>
    <t>2 02 15002 05 0000 150</t>
  </si>
  <si>
    <t xml:space="preserve">Дотации бюджетам муниципальных районов на поддержку мер по обеспечению сбалансированности бюджетов </t>
  </si>
  <si>
    <t>2 02 20000 00 0000 150</t>
  </si>
  <si>
    <t>Субсидии бюджетам бюджетной системы Российской Федерации (межбюджетные субсидии)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</si>
  <si>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</si>
  <si>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</si>
  <si>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</si>
  <si>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</si>
  <si>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</si>
  <si>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</si>
  <si>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</si>
  <si>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</si>
  <si>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2 02 25243 00 0000 150</t>
  </si>
  <si>
    <t>Субсидии на строительство и реконструкцию (модернизацию) объектов питьевого водоснабжения</t>
  </si>
  <si>
    <t>2 02 25243 05 0000 150</t>
  </si>
  <si>
    <t>Субсидии муниципальным районам на строительство и реконструкцию (модернизацию) объектов питьевого водоснабжения</t>
  </si>
  <si>
    <t>2 02 25467 00 0000 150</t>
  </si>
  <si>
    <t>Субсидии бюджетам на обеспечение развития и укрепления материально-технической базы муниципальных домов культуры</t>
  </si>
  <si>
    <t xml:space="preserve">  </t>
  </si>
  <si>
    <t>2 02 25467 05 0000 150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</si>
  <si>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</t>
  </si>
  <si>
    <t xml:space="preserve"> 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</si>
  <si>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</si>
  <si>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</si>
  <si>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</si>
  <si>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</si>
  <si>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2 02 29999 00 0000 150</t>
  </si>
  <si>
    <t>Прочие субсидии</t>
  </si>
  <si>
    <t>2 02 29999 05 0000 150</t>
  </si>
  <si>
    <t>Прочие субсидии бюджетам муниципальных районов</t>
  </si>
  <si>
    <t>2 02 30000 00 0000 150</t>
  </si>
  <si>
    <t xml:space="preserve">Субвенции бюджетам субъектов Российской Федерации 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</si>
  <si>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</si>
  <si>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</si>
  <si>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2 02 30024 05 0000 150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</si>
  <si>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</si>
  <si>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</si>
  <si>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</si>
  <si>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</si>
  <si>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</si>
  <si>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</si>
  <si>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</si>
  <si>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</si>
  <si>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</si>
  <si>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</si>
  <si>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</si>
  <si>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2 02 35118 05 0000 150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</si>
  <si>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</si>
  <si>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</si>
  <si>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</si>
  <si>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</si>
  <si>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</si>
  <si>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2 02 35260 00 0000 150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</si>
  <si>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</si>
  <si>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2 02 35260 05 0000 150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</si>
  <si>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</si>
  <si>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</si>
  <si>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</si>
  <si>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</si>
  <si>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</si>
  <si>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</si>
  <si>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</si>
  <si>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2 02 45393 00 0000 150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</si>
  <si>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</si>
  <si>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2 02 45393 05 0000 150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</si>
  <si>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</si>
  <si>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</t>
  </si>
  <si>
    <t>руб.</t>
  </si>
  <si>
    <t>Сумма на 2020 год</t>
  </si>
  <si>
    <t>Сумма на 2021 год</t>
  </si>
  <si>
    <t>Сумма на 2022 год</t>
  </si>
  <si>
    <t>рублей</t>
  </si>
  <si>
    <t>№ п/п</t>
  </si>
  <si>
    <t>2020 год</t>
  </si>
  <si>
    <t>2021 год</t>
  </si>
  <si>
    <t>2022 год</t>
  </si>
  <si>
    <t>Приложение №6</t>
  </si>
  <si>
    <t xml:space="preserve">Распределение расходов из бюджета Брянского муниципального района Брянской области  на 2020 год и на плановый период 2021  и 2022 годов  по разделам и подразделам, целевым статьям, группам и подгруппам видов расходов функциональной классификации расходов бюджетов Российской Федерации   </t>
  </si>
  <si>
    <t>Наименование показателя</t>
  </si>
  <si>
    <t xml:space="preserve">К  О  Д  Ы                                                                          функциональной классификации расходов бюджетов Российской Федерации </t>
  </si>
  <si>
    <t>Сумма                                         на 2020 год</t>
  </si>
  <si>
    <t>Сумма                                          на 2021 год</t>
  </si>
  <si>
    <t>Сумма                                      на 2022 год</t>
  </si>
  <si>
    <t>Раздел, подраздел</t>
  </si>
  <si>
    <t xml:space="preserve">Целевая статья  </t>
  </si>
  <si>
    <t xml:space="preserve">Вид расхода  </t>
  </si>
  <si>
    <t xml:space="preserve">  Общегосударственные вопросы</t>
  </si>
  <si>
    <t>0100</t>
  </si>
  <si>
    <t>0000000000</t>
  </si>
  <si>
    <t>000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</si>
  <si>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</si>
  <si>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</si>
  <si>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Обеспечение деятельности главы муниципального образования</t>
  </si>
  <si>
    <t>7000080010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</si>
  <si>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</si>
  <si>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</si>
  <si>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</si>
  <si>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</si>
  <si>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</si>
  <si>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</si>
  <si>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7000080030</t>
  </si>
  <si>
    <t xml:space="preserve">      Руководство и управление в сфере установленных функций органов местного самоуправления</t>
  </si>
  <si>
    <t>7000080040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</si>
  <si>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</si>
  <si>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</si>
  <si>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</si>
  <si>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</si>
  <si>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</si>
  <si>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</si>
  <si>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Обеспечение деятельности главы администрации Брянского района</t>
  </si>
  <si>
    <t>0100180020</t>
  </si>
  <si>
    <t xml:space="preserve">      Обеспечение деятельности администрации Брянского района (центральный аппарат)</t>
  </si>
  <si>
    <t>0100180040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</si>
  <si>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</si>
  <si>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</si>
  <si>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</si>
  <si>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</si>
  <si>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Судебная система</t>
  </si>
  <si>
    <t>0105</t>
  </si>
  <si>
    <t xml:space="preserve">      Обеспечение деятельности по осуществлению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</si>
  <si>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0100251200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</si>
  <si>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</si>
  <si>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</si>
  <si>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0200280040</t>
  </si>
  <si>
    <t xml:space="preserve">      Развитие информационного общества и формирование электронного правительства</t>
  </si>
  <si>
    <t>0200383230</t>
  </si>
  <si>
    <t xml:space="preserve">      Руководитель контрольно-счетного органа муниципального образования и его заместителей</t>
  </si>
  <si>
    <t>7000080050</t>
  </si>
  <si>
    <t xml:space="preserve">      Обеспечение деятельности контрольно-счетного органа муниципального образования</t>
  </si>
  <si>
    <t>7000180040</t>
  </si>
  <si>
    <t xml:space="preserve">    Резервные фонды</t>
  </si>
  <si>
    <t>0111</t>
  </si>
  <si>
    <t xml:space="preserve">      Резервный фонд администрации Брянского района</t>
  </si>
  <si>
    <t>7000083030</t>
  </si>
  <si>
    <t xml:space="preserve">          Резервные средства</t>
  </si>
  <si>
    <t>870</t>
  </si>
  <si>
    <t xml:space="preserve">    Другие общегосударственные вопросы</t>
  </si>
  <si>
    <t>0113</t>
  </si>
  <si>
    <t>0100180070</t>
  </si>
  <si>
    <t>0100180930</t>
  </si>
  <si>
    <t xml:space="preserve">      Обеспечение деятельности по осуществлению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</si>
  <si>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>0100212020</t>
  </si>
  <si>
    <t xml:space="preserve">      Многофункциональные центры предоставления государственных и муниципальных услуг</t>
  </si>
  <si>
    <t>0100380710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</si>
  <si>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</si>
  <si>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</si>
  <si>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    Субсидии бюджетным учреждениям</t>
  </si>
  <si>
    <t>610</t>
  </si>
  <si>
    <t xml:space="preserve">      Обеспечение деятельности транспортно-хозяйственной службы Брянского района</t>
  </si>
  <si>
    <t>0100780720</t>
  </si>
  <si>
    <t xml:space="preserve">      Расходы на публикацию информационных сообщений в СМИ об объектах недвижимости муниципальной собственности</t>
  </si>
  <si>
    <t>1100180070</t>
  </si>
  <si>
    <t>1100180900</t>
  </si>
  <si>
    <t>1100180920</t>
  </si>
  <si>
    <t>1100380040</t>
  </si>
  <si>
    <t xml:space="preserve">      Рыночная оценка и регулирование отношений по муниципальной собственности</t>
  </si>
  <si>
    <t>1100580900</t>
  </si>
  <si>
    <t xml:space="preserve">      Условно-утвержденные расходы</t>
  </si>
  <si>
    <t>7000080080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</si>
  <si>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</si>
  <si>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</si>
  <si>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</si>
  <si>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</si>
  <si>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</t>
  </si>
  <si>
    <t>0100651180</t>
  </si>
  <si>
    <t xml:space="preserve">        Межбюджетные трансферты</t>
  </si>
  <si>
    <t>500</t>
  </si>
  <si>
    <t xml:space="preserve">          Субвенции</t>
  </si>
  <si>
    <t>530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</si>
  <si>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</si>
  <si>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</si>
  <si>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</si>
  <si>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</si>
  <si>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деятельности единой диспетчерской службы</t>
  </si>
  <si>
    <t>0100180700</t>
  </si>
  <si>
    <t xml:space="preserve">          Расходы на выплаты персоналу казенных учреждений</t>
  </si>
  <si>
    <t>110</t>
  </si>
  <si>
    <t xml:space="preserve">      Оповещение населения об опасностях, возникающих при ведении военных действий и возникновении чрезвычайных ситуаций</t>
  </si>
  <si>
    <t>0100181200</t>
  </si>
  <si>
    <t xml:space="preserve">    Обеспечение пожарной безопасности</t>
  </si>
  <si>
    <t>0310</t>
  </si>
  <si>
    <t xml:space="preserve">      Мероприятия в сфере пожарной безопасности</t>
  </si>
  <si>
    <t>0100481140</t>
  </si>
  <si>
    <t xml:space="preserve">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</si>
  <si>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</si>
  <si>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НАЦИОНАЛЬНАЯ ЭКОНОМИКА</t>
  </si>
  <si>
    <t>0400</t>
  </si>
  <si>
    <t xml:space="preserve">    Сельское хозяйство и рыболовство</t>
  </si>
  <si>
    <t>0405</t>
  </si>
  <si>
    <t xml:space="preserve">     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</si>
  <si>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0100412510</t>
  </si>
  <si>
    <t xml:space="preserve">    Транспорт</t>
  </si>
  <si>
    <t>0408</t>
  </si>
  <si>
    <t xml:space="preserve">      Субсидии организациям автомобильного транспорта на компенсацию потерь в доходах. возникающих в результате транспортного обслуживания населения автомобильным пассажирским транспортом пригородного сообщения социально-значимых маршрутов</t>
  </si>
  <si>
    <t>0100481630</t>
  </si>
  <si>
    <t xml:space="preserve">    Дорожное хозяйство (дорожные фонды)</t>
  </si>
  <si>
    <t>0409</t>
  </si>
  <si>
    <t xml:space="preserve">      Строительство автомобильных дорог для населенных пунктов Брянского района</t>
  </si>
  <si>
    <t>0800181600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</si>
  <si>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</si>
  <si>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</si>
  <si>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    Бюджетные инвестиции</t>
  </si>
  <si>
    <t>410</t>
  </si>
  <si>
    <t xml:space="preserve">      Финансирование объектов капитальных вложений муниципальной собственности (строительство автомобильных дорог)</t>
  </si>
  <si>
    <t>08001S6160</t>
  </si>
  <si>
    <t xml:space="preserve">      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</t>
  </si>
  <si>
    <t>0800283730</t>
  </si>
  <si>
    <t xml:space="preserve">          Иные межбюджетные трансферты</t>
  </si>
  <si>
    <t>540</t>
  </si>
  <si>
    <t xml:space="preserve">      Капитальный ремонт и ремонт автомобильных дорог общего пользования местного значения и искусственных сооружений на них</t>
  </si>
  <si>
    <t>08003S6170</t>
  </si>
  <si>
    <t xml:space="preserve">      Финансовое обеспечение дорожной деятельности в рамках реализации проекта "Безопасные и качественные автомобильные дороги"</t>
  </si>
  <si>
    <t>080R153930</t>
  </si>
  <si>
    <t xml:space="preserve">    Другие вопросы в области национальной экономики</t>
  </si>
  <si>
    <t>0412</t>
  </si>
  <si>
    <t xml:space="preserve">      Обеспечение деятельности по осуществлению отдельных полномочий в области охраны труда и уведомительной регистрации территориальных соглашений т коллективных договоров</t>
  </si>
  <si>
    <t>0100217900</t>
  </si>
  <si>
    <t xml:space="preserve">      Организация временного трудоустройства несовершеннолетних граждан в возрасте от 14 до 18 лет</t>
  </si>
  <si>
    <t>0300882370</t>
  </si>
  <si>
    <t>0400182390</t>
  </si>
  <si>
    <t>1100280910</t>
  </si>
  <si>
    <t xml:space="preserve">      Мероприятия в сфере архитектуры и градостроительства</t>
  </si>
  <si>
    <t>7000083310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</si>
  <si>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</si>
  <si>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</si>
  <si>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</si>
  <si>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</si>
  <si>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Обеспечение мероприятий по капитальному ремонту многоквартирных домов, организация строительства и содержания муниципального жилого фонда за счет средств местного бюджета</t>
  </si>
  <si>
    <t>0100683760</t>
  </si>
  <si>
    <t xml:space="preserve">      Взносы на капитальный ремонт в Региональный фонд капитального ремонта МКД Брянской области</t>
  </si>
  <si>
    <t>1100481830</t>
  </si>
  <si>
    <t xml:space="preserve">    Коммунальное хозяйство</t>
  </si>
  <si>
    <t>0502</t>
  </si>
  <si>
    <t xml:space="preserve">      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</si>
  <si>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0100683710</t>
  </si>
  <si>
    <t xml:space="preserve">      Подготовка объектов ЖКХ к зиме</t>
  </si>
  <si>
    <t>01006S3450</t>
  </si>
  <si>
    <t xml:space="preserve">      Строительство систем водоснабжения. водоотведения. очистки сточных вод для населенных пунктов Брянского района Брянской области</t>
  </si>
  <si>
    <t>0500181680</t>
  </si>
  <si>
    <t xml:space="preserve">      Финансирование объектов капитальных вложений муниципальной собственности (строительство систем водоснабжения)</t>
  </si>
  <si>
    <t>05003S1270</t>
  </si>
  <si>
    <t xml:space="preserve">      Строительство систем газоснабжения для населенных пунктов Брянского района</t>
  </si>
  <si>
    <t>0700181680</t>
  </si>
  <si>
    <t xml:space="preserve">      Финансирование объектов капитальных вложений муниципальной собственности (строительство систем газоснабжения)</t>
  </si>
  <si>
    <t>07001S1270</t>
  </si>
  <si>
    <t xml:space="preserve">    Другие вопросы в области жилищно-коммунального хозяйства</t>
  </si>
  <si>
    <t>0505</t>
  </si>
  <si>
    <t xml:space="preserve">      Реконструкция водозаборного сооружения и водопроводной сети</t>
  </si>
  <si>
    <t>050G552430</t>
  </si>
  <si>
    <t xml:space="preserve">      Прочие мероприятия в области жилищно-коммунального хозяйства</t>
  </si>
  <si>
    <t>7000081870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</si>
  <si>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</si>
  <si>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</si>
  <si>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</si>
  <si>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</si>
  <si>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    Субсидии автономным учреждениям</t>
  </si>
  <si>
    <t>620</t>
  </si>
  <si>
    <t xml:space="preserve">      Дошкольные образовательные организации</t>
  </si>
  <si>
    <t>0300580300</t>
  </si>
  <si>
    <t xml:space="preserve">      Организация питания</t>
  </si>
  <si>
    <t>0301082350</t>
  </si>
  <si>
    <t xml:space="preserve">    Общее образование</t>
  </si>
  <si>
    <t>0702</t>
  </si>
  <si>
    <t xml:space="preserve">      Общеобразовательные организации</t>
  </si>
  <si>
    <t>0300580310</t>
  </si>
  <si>
    <t>03006S4850</t>
  </si>
  <si>
    <t xml:space="preserve">      Материальная поддержка молодых специалистов, работников общеобразовательных учреждений Брянского района</t>
  </si>
  <si>
    <t>0301282510</t>
  </si>
  <si>
    <t xml:space="preserve">      Строительство учреждений образования Брянского района</t>
  </si>
  <si>
    <t>0301581680</t>
  </si>
  <si>
    <t xml:space="preserve">      Строительство учреждений образования, софинансирование которых осуществляется за счет средств областного бюджета</t>
  </si>
  <si>
    <t>03015S1270</t>
  </si>
  <si>
    <t xml:space="preserve">    Дополнительное образование детей</t>
  </si>
  <si>
    <t>0703</t>
  </si>
  <si>
    <t xml:space="preserve">      Детско-юношеские спортивные школы</t>
  </si>
  <si>
    <t>0300480330</t>
  </si>
  <si>
    <t xml:space="preserve">      Учреждения дополнительного образования в сфере культуры и искусства</t>
  </si>
  <si>
    <t>0400280320</t>
  </si>
  <si>
    <t xml:space="preserve">    Молодежная политика</t>
  </si>
  <si>
    <t>0707</t>
  </si>
  <si>
    <t xml:space="preserve">      Мероприятия по проведению оздоровительной компании детей</t>
  </si>
  <si>
    <t>03011S4790</t>
  </si>
  <si>
    <t xml:space="preserve">      Мероприятия по работе с детьми и молодежью</t>
  </si>
  <si>
    <t>0400582360</t>
  </si>
  <si>
    <t xml:space="preserve">      Выплата стипендий</t>
  </si>
  <si>
    <t>0400582520</t>
  </si>
  <si>
    <t xml:space="preserve">        Социальное обеспечение и иные выплаты населению</t>
  </si>
  <si>
    <t>300</t>
  </si>
  <si>
    <t xml:space="preserve">          Стипендии</t>
  </si>
  <si>
    <t>340</t>
  </si>
  <si>
    <t xml:space="preserve">    Другие вопросы в области образования</t>
  </si>
  <si>
    <t>0709</t>
  </si>
  <si>
    <t>0300380040</t>
  </si>
  <si>
    <t xml:space="preserve">      Учреждения, обеспечивающие оказание услуг в сфере образования (методический кабинет)</t>
  </si>
  <si>
    <t>0300380720</t>
  </si>
  <si>
    <t xml:space="preserve">      Организация и проведение олимпиад, выставок, конкурсов, конференций и других общеобразовательных мероприятий в сфере образования</t>
  </si>
  <si>
    <t>0300882340</t>
  </si>
  <si>
    <t>0300882360</t>
  </si>
  <si>
    <t>0300882520</t>
  </si>
  <si>
    <t xml:space="preserve">          Социальные выплаты гражданам, кроме публичных нормативных социальных выплат</t>
  </si>
  <si>
    <t>320</t>
  </si>
  <si>
    <t>0301880720</t>
  </si>
  <si>
    <t xml:space="preserve">      Учреждения, обеспечивающие оказаниеуслуг в сфере образования (служба по вопросам семьи и демографии)</t>
  </si>
  <si>
    <t>0301980720</t>
  </si>
  <si>
    <t xml:space="preserve">      Учреждения, обеспечивающие оказание услуг в сфере образования (планово-экономическая служба)</t>
  </si>
  <si>
    <t>0302180720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</si>
  <si>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</si>
  <si>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</si>
  <si>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</si>
  <si>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</si>
  <si>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Библиотеки</t>
  </si>
  <si>
    <t>0400780450</t>
  </si>
  <si>
    <t xml:space="preserve">      Музеи и постоянные выставки</t>
  </si>
  <si>
    <t>0400880460</t>
  </si>
  <si>
    <t xml:space="preserve">      Культурно-досуговые учреждения</t>
  </si>
  <si>
    <t>0400980480</t>
  </si>
  <si>
    <t xml:space="preserve">      Культурно-досуговые учреждения (расходы на содержание филиалов ЦКД)</t>
  </si>
  <si>
    <t>0400980481</t>
  </si>
  <si>
    <t xml:space="preserve">      Повышение энергетической эффективности и обеспечение энергосбережения</t>
  </si>
  <si>
    <t>0401083260</t>
  </si>
  <si>
    <t xml:space="preserve">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</si>
  <si>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0401282400</t>
  </si>
  <si>
    <t xml:space="preserve">      Архивная служба</t>
  </si>
  <si>
    <t>0402280520</t>
  </si>
  <si>
    <t xml:space="preserve">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</si>
  <si>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04024L4670</t>
  </si>
  <si>
    <t xml:space="preserve">    Другие вопросы в области культуры, кинематографии</t>
  </si>
  <si>
    <t>0804</t>
  </si>
  <si>
    <t>0401380040</t>
  </si>
  <si>
    <t xml:space="preserve">      Учреждения, обеспечивающие оказание услуг в сфере культуры (методический кабинет)</t>
  </si>
  <si>
    <t>0401480720</t>
  </si>
  <si>
    <t xml:space="preserve">      Учреждения, обеспечивающие оказание услуг в сфере культуры (централизованная бухгалтерия)</t>
  </si>
  <si>
    <t>0401580720</t>
  </si>
  <si>
    <t xml:space="preserve">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</si>
  <si>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0401614210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</si>
  <si>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</si>
  <si>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</si>
  <si>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</si>
  <si>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</si>
  <si>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Ежемесячная доплата к пенсии муниципальным служащим</t>
  </si>
  <si>
    <t>0100582450</t>
  </si>
  <si>
    <t xml:space="preserve">          Публичные нормативные социальные выплаты гражданам</t>
  </si>
  <si>
    <t>310</t>
  </si>
  <si>
    <t xml:space="preserve">    Социальное обеспечение населения</t>
  </si>
  <si>
    <t>1003</t>
  </si>
  <si>
    <t xml:space="preserve">      Обеспечение сохранности жилых помещений закрепленных за детьми-сиротами и детьми оставшимися без попечения родителей</t>
  </si>
  <si>
    <t>0100516710</t>
  </si>
  <si>
    <t xml:space="preserve">      Мероприятия по обеспечению жильем молодых семей</t>
  </si>
  <si>
    <t>01005L4970</t>
  </si>
  <si>
    <t xml:space="preserve">    Охрана семьи и детства</t>
  </si>
  <si>
    <t>1004</t>
  </si>
  <si>
    <t xml:space="preserve">      Обеспечение деятельности по осуществлению полномочий по опеке и попечительству (обучение)</t>
  </si>
  <si>
    <t>0100516722</t>
  </si>
  <si>
    <t xml:space="preserve">      Выплата ежемесячных денежных средств на содержание и проезд ребенка. переданного на воспитание в семью опекуна (попечителя). приемную семью. вознаграждения приемным родителям</t>
  </si>
  <si>
    <t>0100516723</t>
  </si>
  <si>
    <t xml:space="preserve">      Выплата единовременного пособия при всех формах устройства детей лишенных родительского попечения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</si>
  <si>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0100552600</t>
  </si>
  <si>
    <t xml:space="preserve">      Предоставление жилых помещений детям-сиротам и детям оставшимся без попечения родителей лицам из их числа по договорам найма специализированных жилых помещений за счет средств субъекта РФ</t>
  </si>
  <si>
    <t>01005R0820</t>
  </si>
  <si>
    <t xml:space="preserve">      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</si>
  <si>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>0301314780</t>
  </si>
  <si>
    <t xml:space="preserve">    Другие вопросы в области социальной политики</t>
  </si>
  <si>
    <t>1006</t>
  </si>
  <si>
    <t xml:space="preserve">      Обеспечение деятельности по осуществлению полномочий по опеке и попечительству</t>
  </si>
  <si>
    <t>0100216721</t>
  </si>
  <si>
    <t xml:space="preserve">      Реализация отдельных мероприятий в сфере демографического развития</t>
  </si>
  <si>
    <t>0100582470</t>
  </si>
  <si>
    <t xml:space="preserve">      Реализация отдельных мероприятий в сфере защиты детей-сирот и детей,оставшихся без попечения родителей</t>
  </si>
  <si>
    <t>0100582490</t>
  </si>
  <si>
    <t xml:space="preserve">      "Денежные выплаты лицам которым присвоено звание ""Почетный гражданин Брянского района"""</t>
  </si>
  <si>
    <t>0100582580</t>
  </si>
  <si>
    <t xml:space="preserve">          Иные выплаты населению</t>
  </si>
  <si>
    <t>360</t>
  </si>
  <si>
    <t xml:space="preserve">      Мероприятия по организации и проведению работы, направленной на социальную поддержку и помощь ветеранам и гражданам пожилого возраста Брянского района</t>
  </si>
  <si>
    <t>0401882480</t>
  </si>
  <si>
    <t xml:space="preserve">      Реализация отдельных мероприятий по профилактике безнадзорности и правонарушений несовершеннолетних</t>
  </si>
  <si>
    <t>0600181120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</si>
  <si>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</si>
  <si>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</si>
  <si>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</si>
  <si>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</si>
  <si>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Организации, осуществляющие спортивную подготовку</t>
  </si>
  <si>
    <t>0400380620</t>
  </si>
  <si>
    <t xml:space="preserve">      Спортивно-оздоровительные комплексы и центры</t>
  </si>
  <si>
    <t>0401980600</t>
  </si>
  <si>
    <t xml:space="preserve">      Отдельные мероприятия по развитию спорта</t>
  </si>
  <si>
    <t>0402082300</t>
  </si>
  <si>
    <t>0402180720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</si>
  <si>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</si>
  <si>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</si>
  <si>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</si>
  <si>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</si>
  <si>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Обслуживание муниципального долга</t>
  </si>
  <si>
    <t>0200183000</t>
  </si>
  <si>
    <t xml:space="preserve">        Обслуживание государственного (муниципального) долга</t>
  </si>
  <si>
    <t>700</t>
  </si>
  <si>
    <t xml:space="preserve">          Обслуживание муниципального долга</t>
  </si>
  <si>
    <t>730</t>
  </si>
  <si>
    <t xml:space="preserve">  МЕЖБЮДЖЕТНЫЕ ТРАНСФЕРТЫ ОБЩЕГО ХАРАКТЕРА БЮДЖЕТАМ БЮДЖЕТНОЙ СИСТЕМЫ РОССИЙСКОЙ ФЕДЕРАЦИИ</t>
  </si>
  <si>
    <t>1400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</si>
  <si>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</si>
  <si>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</si>
  <si>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Дотации на выравнивание бюджетной обеспеченности поселений за счет средств областного бюджета</t>
  </si>
  <si>
    <t>0200415840</t>
  </si>
  <si>
    <t xml:space="preserve">          Дотации</t>
  </si>
  <si>
    <t>510</t>
  </si>
  <si>
    <t xml:space="preserve">      Дотации на выравнивание бюджетной обеспеченности поселений за счет средств Брянского муниципального района</t>
  </si>
  <si>
    <t>0200483010</t>
  </si>
  <si>
    <t xml:space="preserve">    Иные дотации</t>
  </si>
  <si>
    <t>1402</t>
  </si>
  <si>
    <t xml:space="preserve">      Поддержка и реализация мероприятий по обеспечению сбалансированности бюджетов сельских поселений</t>
  </si>
  <si>
    <t>7000083020</t>
  </si>
  <si>
    <t xml:space="preserve">Всего расходов:   </t>
  </si>
  <si>
    <t>Приложение №7</t>
  </si>
  <si>
    <t>Распределение расходов из бюджета Брянского муниципального района Брянской области  на 2020 год и на плановый период 2021  и 2022 годов по ведомственной структуре</t>
  </si>
  <si>
    <t>Главный распорядитель, распорядитель средств</t>
  </si>
  <si>
    <t xml:space="preserve">  Финансовое управление администрации Брянского района</t>
  </si>
  <si>
    <t>102</t>
  </si>
  <si>
    <t>0000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</si>
  <si>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</si>
  <si>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</si>
  <si>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</si>
  <si>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Расходы на выплаты персоналу государственных (муниципальных) органов</t>
  </si>
  <si>
    <t xml:space="preserve">          Закупка товаров, работ и услуг для обеспечения государственных (муниципальных) нужд</t>
  </si>
  <si>
    <t xml:space="preserve">            Иные закупки товаров, работ и услуг для обеспечения государственных (муниципальных) нужд</t>
  </si>
  <si>
    <t xml:space="preserve">          Иные бюджетные ассигнования</t>
  </si>
  <si>
    <t xml:space="preserve">            Уплата налогов, сборов и иных платежей</t>
  </si>
  <si>
    <t xml:space="preserve">        Развитие информационного общества и формирование электронного правительства</t>
  </si>
  <si>
    <t xml:space="preserve">      Другие общегосударственные вопросы</t>
  </si>
  <si>
    <t xml:space="preserve">        Условно-утвержденные расходы</t>
  </si>
  <si>
    <t xml:space="preserve">            Резервные средства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</si>
  <si>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</si>
  <si>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</si>
  <si>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Обслуживание муниципального долга</t>
  </si>
  <si>
    <t xml:space="preserve">          Обслуживание государственного (муниципального) долга</t>
  </si>
  <si>
    <t xml:space="preserve">            Обслуживание муниципального долга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</si>
  <si>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</si>
  <si>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</si>
  <si>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Дотации на выравнивание бюджетной обеспеченности поселений за счет средств областного бюджета</t>
  </si>
  <si>
    <t xml:space="preserve">          Межбюджетные трансферты</t>
  </si>
  <si>
    <t xml:space="preserve">            Дотации</t>
  </si>
  <si>
    <t xml:space="preserve">        Дотации на выравнивание бюджетной обеспеченности поселений за счет средств Брянского муниципального района</t>
  </si>
  <si>
    <t xml:space="preserve">      Иные дотации</t>
  </si>
  <si>
    <t xml:space="preserve">        Поддержка и реализация мероприятий по обеспечению сбалансированности бюджетов сельских поселений</t>
  </si>
  <si>
    <t xml:space="preserve">  Управление культуры, молодежной политики и спорта Брянского муниципального района</t>
  </si>
  <si>
    <t>104</t>
  </si>
  <si>
    <t xml:space="preserve">    НАЦИОНАЛЬНАЯ ЭКОНОМИКА</t>
  </si>
  <si>
    <t xml:space="preserve">      Другие вопросы в области национальной экономики</t>
  </si>
  <si>
    <t xml:space="preserve">    ОБРАЗОВАНИЕ</t>
  </si>
  <si>
    <t xml:space="preserve">      Дополнительное образование детей</t>
  </si>
  <si>
    <t xml:space="preserve">        Учреждения дополнительного образования в сфере культуры и искусства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</si>
  <si>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</si>
  <si>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бюджетным учреждениям</t>
  </si>
  <si>
    <t xml:space="preserve">      Молодежная политика</t>
  </si>
  <si>
    <t xml:space="preserve">        Мероприятия по работе с детьми и молодежью</t>
  </si>
  <si>
    <t xml:space="preserve">        Выплата стипендий</t>
  </si>
  <si>
    <t xml:space="preserve">          Социальное обеспечение и иные выплаты населению</t>
  </si>
  <si>
    <t xml:space="preserve">            Стипендии</t>
  </si>
  <si>
    <t xml:space="preserve">      Другие вопросы в области образования</t>
  </si>
  <si>
    <t xml:space="preserve">            Социальные выплаты гражданам, кроме публичных нормативных социальных выплат</t>
  </si>
  <si>
    <t xml:space="preserve">    КУЛЬТУРА, КИНЕМАТОГРАФИЯ</t>
  </si>
  <si>
    <t xml:space="preserve">      Культура</t>
  </si>
  <si>
    <t xml:space="preserve">        Библиотеки</t>
  </si>
  <si>
    <t xml:space="preserve">        Музеи и постоянные выставки</t>
  </si>
  <si>
    <t xml:space="preserve">        Культурно-досуговые учреждения</t>
  </si>
  <si>
    <t xml:space="preserve">        Культурно-досуговые учреждения (расходы на содержание филиалов ЦКД)</t>
  </si>
  <si>
    <t xml:space="preserve">        Повышение энергетической эффективности и обеспечение энергосбережения</t>
  </si>
  <si>
    <t xml:space="preserve">        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</si>
  <si>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 xml:space="preserve">        Архивная служба</t>
  </si>
  <si>
    <t xml:space="preserve">            Расходы на выплаты персоналу казенных учреждений</t>
  </si>
  <si>
    <t xml:space="preserve">       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</si>
  <si>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  Другие вопросы в области культуры, кинематографии</t>
  </si>
  <si>
    <t xml:space="preserve">        Руководство и управление в сфере установленных функций органов местного самоуправления</t>
  </si>
  <si>
    <t xml:space="preserve">        Учреждения, обеспечивающие оказание услуг в сфере культуры (методический кабинет)</t>
  </si>
  <si>
    <t xml:space="preserve">        Учреждения, обеспечивающие оказание услуг в сфере культуры (централизованная бухгалтерия)</t>
  </si>
  <si>
    <t xml:space="preserve">      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</si>
  <si>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 xml:space="preserve">    СОЦИАЛЬНАЯ ПОЛИТИКА</t>
  </si>
  <si>
    <t xml:space="preserve">      Другие вопросы в области социальной политики</t>
  </si>
  <si>
    <t xml:space="preserve">        Мероприятия по организации и проведению работы, направленной на социальную поддержку и помощь ветеранам и гражданам пожилого возраста Брянского района</t>
  </si>
  <si>
    <t xml:space="preserve">    ФИЗИЧЕСКАЯ КУЛЬТУРА И СПОРТ</t>
  </si>
  <si>
    <t xml:space="preserve">      Физическая культура</t>
  </si>
  <si>
    <t xml:space="preserve">        Организации, осуществляющие спортивную подготовку</t>
  </si>
  <si>
    <t xml:space="preserve">        Спортивно-оздоровительные комплексы и центры</t>
  </si>
  <si>
    <t xml:space="preserve">            Субсидии автономным учреждениям</t>
  </si>
  <si>
    <t xml:space="preserve">        Отдельные мероприятия по развитию спорта</t>
  </si>
  <si>
    <t xml:space="preserve">  Комитет по управлению муниципальным имуществом Брянского района</t>
  </si>
  <si>
    <t>111</t>
  </si>
  <si>
    <t xml:space="preserve">        Расходы на публикацию информационных сообщений в СМИ об объектах недвижимости муниципальной собственности</t>
  </si>
  <si>
    <t xml:space="preserve">        Рыночная оценка и регулирование отношений по муниципальной собственности</t>
  </si>
  <si>
    <t xml:space="preserve">    ЖИЛИЩНО-КОММУНАЛЬНОЕ ХОЗЯЙСТВО</t>
  </si>
  <si>
    <t xml:space="preserve">      Жилищное хозяйство</t>
  </si>
  <si>
    <t xml:space="preserve">        Взносы на капитальный ремонт в Региональный фонд капитального ремонта МКД Брянской области</t>
  </si>
  <si>
    <t xml:space="preserve">  Контрольно-счетная палата Брянского района</t>
  </si>
  <si>
    <t>258</t>
  </si>
  <si>
    <t xml:space="preserve">        Руководитель контрольно-счетного органа муниципального образования и его заместителей</t>
  </si>
  <si>
    <t xml:space="preserve">        Обеспечение деятельности контрольно-счетного органа муниципального образования</t>
  </si>
  <si>
    <t xml:space="preserve">  Брянский районный Совет народных депутатов</t>
  </si>
  <si>
    <t>368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</si>
  <si>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</si>
  <si>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главы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</si>
  <si>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</si>
  <si>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Администрация Брянского района</t>
  </si>
  <si>
    <t>901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</si>
  <si>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</si>
  <si>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Обеспечение деятельности главы администрации Брянского района</t>
  </si>
  <si>
    <t xml:space="preserve">        Обеспечение деятельности администрации Брянского района (центральный аппарат)</t>
  </si>
  <si>
    <t xml:space="preserve">      Судебная система</t>
  </si>
  <si>
    <t xml:space="preserve">        Обеспечение деятельности по осуществлению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</si>
  <si>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Резервные фонды</t>
  </si>
  <si>
    <t xml:space="preserve">        Резервный фонд администрации Брянского района</t>
  </si>
  <si>
    <t xml:space="preserve">        Обеспечение деятельности по осуществлению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</si>
  <si>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        Многофункциональные центры предоставления государственных и муниципальных услуг</t>
  </si>
  <si>
    <t xml:space="preserve">        Обеспечение деятельности транспортно-хозяйственной службы Брянского района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</si>
  <si>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</si>
  <si>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</si>
  <si>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    Субвенции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</si>
  <si>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</si>
  <si>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</si>
  <si>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  Обеспечение деятельности единой диспетчерской службы</t>
  </si>
  <si>
    <t xml:space="preserve">        Оповещение населения об опасностях, возникающих при ведении военных действий и возникновении чрезвычайных ситуаций</t>
  </si>
  <si>
    <t xml:space="preserve">      Обеспечение пожарной безопасности</t>
  </si>
  <si>
    <t xml:space="preserve">        Мероприятия в сфере пожарной безопасности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</si>
  <si>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</si>
  <si>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Сельское хозяйство и рыболовство</t>
  </si>
  <si>
    <t xml:space="preserve">       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</si>
  <si>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      Транспорт</t>
  </si>
  <si>
    <t xml:space="preserve">        Субсидии организациям автомобильного транспорта на компенсацию потерь в доходах. возникающих в результате транспортного обслуживания населения автомобильным пассажирским транспортом пригородного сообщения социально-значимых маршрутов</t>
  </si>
  <si>
    <t xml:space="preserve">      Дорожное хозяйство (дорожные фонды)</t>
  </si>
  <si>
    <t xml:space="preserve">        Строительство автомобильных дорог для населенных пунктов Брянского района</t>
  </si>
  <si>
    <t xml:space="preserve">          Капитальные вложения в объекты государственной (муниципальной) собственности</t>
  </si>
  <si>
    <t xml:space="preserve">            Бюджетные инвестиции</t>
  </si>
  <si>
    <t xml:space="preserve">        Финансирование объектов капитальных вложений муниципальной собственности (строительство автомобильных дорог)</t>
  </si>
  <si>
    <t xml:space="preserve">        Реализация полномочий в сфере дорожной деятельности в отношении дорог общего пользования местного значения в соответствии с заключенными соглашениями</t>
  </si>
  <si>
    <t xml:space="preserve">            Иные межбюджетные трансферты</t>
  </si>
  <si>
    <t xml:space="preserve">        Капитальный ремонт и ремонт автомобильных дорог общего пользования местного значения и искусственных сооружений на них</t>
  </si>
  <si>
    <t xml:space="preserve">        Финансовое обеспечение дорожной деятельности в рамках реализации проекта "Безопасные и качественные автомобильные дороги"</t>
  </si>
  <si>
    <t xml:space="preserve">        Обеспечение деятельности по осуществлению отдельных полномочий в области охраны труда и уведомительной регистрации территориальных соглашений т коллективных договоров</t>
  </si>
  <si>
    <t xml:space="preserve">        Мероприятия в сфере архитектуры и градостроительства</t>
  </si>
  <si>
    <t xml:space="preserve">        Обеспечение мероприятий по капитальному ремонту многоквартирных домов, организация строительства и содержания муниципального жилого фонда за счет средств местного бюджета</t>
  </si>
  <si>
    <t xml:space="preserve">      Коммунальное хозяйство</t>
  </si>
  <si>
    <t xml:space="preserve">        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</si>
  <si>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 xml:space="preserve">        Подготовка объектов ЖКХ к зиме</t>
  </si>
  <si>
    <t xml:space="preserve">        Строительство систем водоснабжения. водоотведения. очистки сточных вод для населенных пунктов Брянского района Брянской области</t>
  </si>
  <si>
    <t xml:space="preserve">        Финансирование объектов капитальных вложений муниципальной собственности (строительство систем водоснабжения)</t>
  </si>
  <si>
    <t xml:space="preserve">        Строительство систем газоснабжения для населенных пунктов Брянского района</t>
  </si>
  <si>
    <t xml:space="preserve">        Финансирование объектов капитальных вложений муниципальной собственности (строительство систем газоснабжения)</t>
  </si>
  <si>
    <t xml:space="preserve">      Другие вопросы в области жилищно-коммунального хозяйства</t>
  </si>
  <si>
    <t xml:space="preserve">        Реконструкция водозаборного сооружения и водопроводной сети</t>
  </si>
  <si>
    <t xml:space="preserve">        Прочие мероприятия в области жилищно-коммунального хозяйства</t>
  </si>
  <si>
    <t xml:space="preserve">      Дошкольное образование</t>
  </si>
  <si>
    <t xml:space="preserve">      Общее образование</t>
  </si>
  <si>
    <t xml:space="preserve">        Строительство учреждений образования Брянского района</t>
  </si>
  <si>
    <t xml:space="preserve">        Строительство учреждений образования, софинансирование которых осуществляется за счет средств областного бюджета</t>
  </si>
  <si>
    <t xml:space="preserve">      Пенсионное обеспечение</t>
  </si>
  <si>
    <t xml:space="preserve">        Ежемесячная доплата к пенсии муниципальным служащим</t>
  </si>
  <si>
    <t xml:space="preserve">            Публичные нормативные социальные выплаты гражданам</t>
  </si>
  <si>
    <t xml:space="preserve">      Социальное обеспечение населения</t>
  </si>
  <si>
    <t xml:space="preserve">        Обеспечение сохранности жилых помещений закрепленных за детьми-сиротами и детьми оставшимися без попечения родителей</t>
  </si>
  <si>
    <t xml:space="preserve">        Мероприятия по обеспечению жильем молодых семей</t>
  </si>
  <si>
    <t xml:space="preserve">      Охрана семьи и детства</t>
  </si>
  <si>
    <t xml:space="preserve">        Обеспечение деятельности по осуществлению полномочий по опеке и попечительству (обучение)</t>
  </si>
  <si>
    <t xml:space="preserve">        Выплата ежемесячных денежных средств на содержание и проезд ребенка. переданного на воспитание в семью опекуна (попечителя). приемную семью. вознаграждения приемным родителям</t>
  </si>
  <si>
    <t xml:space="preserve">        Выплата единовременного пособия при всех формах устройства детей лишенных родительского попечения в семью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</si>
  <si>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 xml:space="preserve">        Предоставление жилых помещений детям-сиротам и детям оставшимся без попечения родителей лицам из их числа по договорам найма специализированных жилых помещений за счет средств субъекта РФ</t>
  </si>
  <si>
    <t xml:space="preserve">        Обеспечение деятельности по осуществлению полномочий по опеке и попечительству</t>
  </si>
  <si>
    <t xml:space="preserve">        Реализация отдельных мероприятий в сфере демографического развития</t>
  </si>
  <si>
    <t xml:space="preserve">        Реализация отдельных мероприятий в сфере защиты детей-сирот и детей,оставшихся без попечения родителей</t>
  </si>
  <si>
    <t xml:space="preserve">        "Денежные выплаты лицам которым присвоено звание ""Почетный гражданин Брянского района"""</t>
  </si>
  <si>
    <t xml:space="preserve">            Иные выплаты населению</t>
  </si>
  <si>
    <t xml:space="preserve">        Реализация отдельных мероприятий по профилактике безнадзорности и правонарушений несовершеннолетних</t>
  </si>
  <si>
    <t>903</t>
  </si>
  <si>
    <t xml:space="preserve">        Дошкольные образовательные организации</t>
  </si>
  <si>
    <t xml:space="preserve">        Организация питания</t>
  </si>
  <si>
    <t xml:space="preserve">        Общеобразовательные организации</t>
  </si>
  <si>
    <t xml:space="preserve">        Материальная поддержка молодых специалистов, работников общеобразовательных учреждений Брянского района</t>
  </si>
  <si>
    <t xml:space="preserve">        Детско-юношеские спортивные школы</t>
  </si>
  <si>
    <t xml:space="preserve">        Мероприятия по проведению оздоровительной компании детей</t>
  </si>
  <si>
    <t xml:space="preserve">        Учреждения, обеспечивающие оказание услуг в сфере образования (методический кабинет)</t>
  </si>
  <si>
    <t xml:space="preserve">        Организация и проведение олимпиад, выставок, конкурсов, конференций и других общеобразовательных мероприятий в сфере образования</t>
  </si>
  <si>
    <t xml:space="preserve">        Учреждения, обеспечивающие оказаниеуслуг в сфере образования (служба по вопросам семьи и демографии)</t>
  </si>
  <si>
    <t xml:space="preserve">        Учреждения, обеспечивающие оказание услуг в сфере образования (планово-экономическая служба)</t>
  </si>
  <si>
    <t xml:space="preserve">        Компенсация части родительской платы за содержание ребенка в образовательных учреждениях, реализующих основную общеобразовательную программу дошкольного образования</t>
  </si>
  <si>
    <t xml:space="preserve"> Совета народных депутатов</t>
  </si>
  <si>
    <t>Распределение расходов бюджета Брянского муниципального района Брянской области  на 2020 год и на плановый период 2021  и 2022 годов по целевым статьям (муниципальным программам и непрограммным направлениям деятельности), группам и подгруппам  видов расходов</t>
  </si>
  <si>
    <t>Наименование показателей</t>
  </si>
  <si>
    <t>Вед.</t>
  </si>
  <si>
    <t>Ц.ст.</t>
  </si>
  <si>
    <t>Расх</t>
  </si>
  <si>
    <t>0100000000</t>
  </si>
  <si>
    <t xml:space="preserve">    Администрация Брянского района</t>
  </si>
  <si>
    <t>0200000000</t>
  </si>
  <si>
    <t xml:space="preserve">    Финансовое управление администрации Брянского района</t>
  </si>
  <si>
    <t>0300000000</t>
  </si>
  <si>
    <t xml:space="preserve">    Управление образования администрации Брянского района</t>
  </si>
  <si>
    <t>0400000000</t>
  </si>
  <si>
    <t xml:space="preserve">    Управление культуры, молодежной политики и спорта Брянского муниципального района</t>
  </si>
  <si>
    <t>0500000000</t>
  </si>
  <si>
    <t>0600000000</t>
  </si>
  <si>
    <t>0700000000</t>
  </si>
  <si>
    <t>0800000000</t>
  </si>
  <si>
    <t>1100000000</t>
  </si>
  <si>
    <t xml:space="preserve">    Комитет по управлению муниципальным имуществом Брянского района</t>
  </si>
  <si>
    <t xml:space="preserve">  Непрограммная деятельность</t>
  </si>
  <si>
    <t>7000000000</t>
  </si>
  <si>
    <t xml:space="preserve">    Контрольно-счетная палата Брянского района</t>
  </si>
  <si>
    <t xml:space="preserve">    Брянский районный Совет народных депутатов</t>
  </si>
  <si>
    <t>Перечень объектов инвестиционной программы Брянского муниципального района Брянской области  на 2020 год и на плановый период 2021-2022 годов</t>
  </si>
  <si>
    <t xml:space="preserve">№ </t>
  </si>
  <si>
    <t>Наименование объекта</t>
  </si>
  <si>
    <t>I</t>
  </si>
  <si>
    <t>Строительство систем газоснабжения для населенных пунктов Брянского района</t>
  </si>
  <si>
    <t>Газификация квартала застройки в н.п.Кабаличи (фруктовый сад)</t>
  </si>
  <si>
    <t>Газификация ул. Лесной в н.п. Козелкино (2 очередь)</t>
  </si>
  <si>
    <t>Газификация н.п.Крючки</t>
  </si>
  <si>
    <t>Итого по мероприятию</t>
  </si>
  <si>
    <t>II</t>
  </si>
  <si>
    <t>Финансирование объектов капитальных вложений муниципальной собственности (средства местного бюджета), софинансирование которых осуществляется за счет средств вышестоящих бюджетов</t>
  </si>
  <si>
    <t>Итого по программе</t>
  </si>
  <si>
    <t>Строительство систем водоснабжения, водоотведения, очистки сточных вод для населенных пунктов Брянского района Брянской области</t>
  </si>
  <si>
    <t>Строительство артезианской скважины в н.п.Октябрьский Добрунского сельского поселения</t>
  </si>
  <si>
    <t>Строительство системы водоснабжения микрорайона "Новый" в н.п.Глинищево</t>
  </si>
  <si>
    <t>Строительство системы водоснабжения в н.п.Стяжное</t>
  </si>
  <si>
    <t>Водоснабжение н.п. Нетьинка</t>
  </si>
  <si>
    <t>Строительство системы водоснабжения в н.п.Глаженка</t>
  </si>
  <si>
    <t>Водоснабжение квартала застройки в н.п. Кабаличи (фруктовый сад)</t>
  </si>
  <si>
    <t>Реконструкция водоснабжения н.п. Антоновка</t>
  </si>
  <si>
    <t xml:space="preserve">Реконструкция системы водоснабжения в с.Теменичи </t>
  </si>
  <si>
    <t>Реконструкция системы водоснабжения  в н.п.Путевка</t>
  </si>
  <si>
    <t>Водоснабжение квартала застройки в н.п.Кабаличи</t>
  </si>
  <si>
    <t>Реконструкция системы водоснабжения  в н.п Батагово</t>
  </si>
  <si>
    <t>Итого по  программе</t>
  </si>
  <si>
    <t>Строительство автомобильных дорог для населенных пунктов Брянского района</t>
  </si>
  <si>
    <t>Строительство автомобильных дорог в ГУП ОНО ОПХ "Черемушки" в д.Дубровка Брянского района Брянской области (2 этап)</t>
  </si>
  <si>
    <t xml:space="preserve">Строительство учреждений образования Брянского района </t>
  </si>
  <si>
    <t>Пристройка универсального спортивного зала к МБОУ "Супоневская СОШ №1 им.Героя Советского Союза Н.И.Чувина" в н.п.Супонево Брянского района Брянской области</t>
  </si>
  <si>
    <t>Строительство школы-сад филиала МБОУ "Малополпинской СОШ" в с.Журиничи Брянского района Брянской области</t>
  </si>
  <si>
    <t>Пристройка на 500 мест к МБОУ "Новодарковичская средняя общеобразовательная школа Брянского района в п.Новые Дарковичи Брянского района Брянской области</t>
  </si>
  <si>
    <t>Итого программные мероприятия</t>
  </si>
  <si>
    <t>Наименование сельского поселения</t>
  </si>
  <si>
    <t>Глинищевское сельское поселение</t>
  </si>
  <si>
    <t>Добрунское сельское поселение</t>
  </si>
  <si>
    <t>Нетьинское сельское поселение</t>
  </si>
  <si>
    <t>Новосельское сельское поселение</t>
  </si>
  <si>
    <t>Пальцовское сельское поселение</t>
  </si>
  <si>
    <t>Стекляннорадицкое сельское поселение</t>
  </si>
  <si>
    <t>Чернетовское сельское поселение</t>
  </si>
  <si>
    <t>Итого</t>
  </si>
  <si>
    <t>Сумма (рублей)</t>
  </si>
  <si>
    <t>2020 г.</t>
  </si>
  <si>
    <t>2021 г.</t>
  </si>
  <si>
    <t>2022 г.</t>
  </si>
  <si>
    <t>Домашовское  сельское поселение</t>
  </si>
  <si>
    <t>Журиничское сельское поселение</t>
  </si>
  <si>
    <t>Мичуринское сельское поселение</t>
  </si>
  <si>
    <t>Новодарковичское сельское поселение</t>
  </si>
  <si>
    <t>Отрадненское сельское поселение</t>
  </si>
  <si>
    <t>Свенское сельское поселение</t>
  </si>
  <si>
    <t>Снежское сельское поселение</t>
  </si>
  <si>
    <t>Супоневское сельское поселение</t>
  </si>
  <si>
    <t>Таблица 4</t>
  </si>
  <si>
    <t>Распределение межбюджетных трансфертов, передаваемых бюджетам поселений из средств дорожного фонда Брянского муниципального района на финансовое обеспечение полномочий в сфере дорожной деятельности в отношении дорог общего пользования местного значения в соответствии с заключенными соглашениями на 2020-2022 годы</t>
  </si>
  <si>
    <t>Таблица 5</t>
  </si>
  <si>
    <t>Распределение межбюджетных трансфертов, передаваемых бюджетам поселений на осуществление полномочий по решению вопросов местного значения на обеспечение мероприятий по капитальному ремонту многоквартирных домов, организацию строительства и содержания  муниципального жилого фонда в соответствии с жилищным законодательством и заключенными соглашениями на 2020-2022 годы</t>
  </si>
  <si>
    <t>Таблица 6</t>
  </si>
  <si>
    <t>Распределение межбюджетных трансфертов, передаваемых бюджетам поселений на осуществление полномочий по решению вопросов организации в границах поселений электро-, тепло-, газо- и водоснабжения населения, водоотведения, снабжения населения топливом в соответствии с заключенными соглашениями на 2020-2022 годы</t>
  </si>
  <si>
    <t>Таблица 7</t>
  </si>
  <si>
    <t>Распределение межбюджетных трансфертов, передаваемых бюджетам сельских поселений на капитальный ремонт и ремонт автомобильных дорог общего пользования местного значения и искусственных сооружений на них на 2020-2022 годы</t>
  </si>
  <si>
    <t>Таблица 9</t>
  </si>
  <si>
    <t>Распределение межбюджетных трансфертов, передаваемых бюджетам сельских поселений на поддержку и реализацию мероприятий по обеспечению сбалансированности бюджетов сельских поселений 2020-2022 годы</t>
  </si>
  <si>
    <t>Нераспределенный резерв</t>
  </si>
  <si>
    <t xml:space="preserve">Обеспечение реализации полномочий исполнительно-распорядительного органа местного самоуправления Брянского муниципального района Брянской области                  </t>
  </si>
  <si>
    <t>Управление муниципальными финансами Брянского муниципального района Брянской области</t>
  </si>
  <si>
    <t>Формирование современной модели образования в Брянском муниципальном районе Брянской области</t>
  </si>
  <si>
    <t>Развитие культуры, молодежной политики и спорта в Брянском муниципальном районе Брянской области</t>
  </si>
  <si>
    <t xml:space="preserve">Чистая вода </t>
  </si>
  <si>
    <t>Профилактика безнадзорности и правонарушений несовершеннолетних в Брянском муниципальном районе Брянской области</t>
  </si>
  <si>
    <t>Автомобильные дороги Брянского  муниципального района Брянской области</t>
  </si>
  <si>
    <t>Управление муниципальной собственностью Брянского муниципального района Брянской области</t>
  </si>
  <si>
    <t>Газификация населенных пунктов Брянского муниципального района Брянской области</t>
  </si>
  <si>
    <t>2 02 25491 00 0000 150</t>
  </si>
  <si>
    <t>2 02 25491 05 0000 150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</si>
  <si>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</si>
  <si>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</si>
  <si>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  Замена оконных блоков муниципальных общеобразовательных организаций</t>
  </si>
  <si>
    <t>03006S4860</t>
  </si>
  <si>
    <t xml:space="preserve">      Создание новых мест в общеобразовательных организациях различных типов для реализации дополнительных общеразвивающих программ всех направленностей</t>
  </si>
  <si>
    <t>030E254910</t>
  </si>
  <si>
    <t xml:space="preserve">      Повышение безопасности дорожного движения</t>
  </si>
  <si>
    <t>0800181660</t>
  </si>
  <si>
    <t xml:space="preserve">      Обеспечение деятельности законодательного (представительного) органа муниципального образования</t>
  </si>
  <si>
    <t xml:space="preserve">        Обеспечение деятельности законодательного (представительного) органа муниципального образования</t>
  </si>
  <si>
    <t xml:space="preserve">        Повышение безопасности дорожного движения</t>
  </si>
  <si>
    <t xml:space="preserve">        Создание новых мест в общеобразовательных организациях различных типов для реализации дополнительных общеразвивающих программ всех направленностей</t>
  </si>
  <si>
    <t xml:space="preserve">        Замена оконных блоков муниципальных общеобразовательных организаций</t>
  </si>
  <si>
    <t xml:space="preserve">Муниципальная программа Брянского района "Чистая вода" </t>
  </si>
  <si>
    <t>Приложение №3</t>
  </si>
  <si>
    <t>Приложение №4</t>
  </si>
  <si>
    <t>Приложение №5</t>
  </si>
  <si>
    <t xml:space="preserve">      Информационное освещение деятельности органов местного самоуправления</t>
  </si>
  <si>
    <t xml:space="preserve">      Обеспечение эксплуатации и содержания имущества, находящегося в муниципальной собственности, а также арендованного недвижимого имущества</t>
  </si>
  <si>
    <t xml:space="preserve">      Проведение технической инвентаризации, изготовление кадастровых паспортов, признание прав в отношении имущества муниципальной собственности</t>
  </si>
  <si>
    <t xml:space="preserve">      Расходы на оплату коммунальных услуг, охрану и содержание и ремонт зданий и сооружений, находящихся в муниципальной казне</t>
  </si>
  <si>
    <t xml:space="preserve">          Исполнение судебных актов</t>
  </si>
  <si>
    <t>830</t>
  </si>
  <si>
    <t xml:space="preserve">      Мероприятия в сфере туризма</t>
  </si>
  <si>
    <t xml:space="preserve">      Формирования земельных участков для индивидуального жилищного строительства, оформление земельных участков под объектами недвижимости муниципальной собственности</t>
  </si>
  <si>
    <t xml:space="preserve">      Исполнение исковых требований на основании вступивших в силу судебных актов, обязательств бюджета</t>
  </si>
  <si>
    <t>7000183270</t>
  </si>
  <si>
    <t xml:space="preserve">      Приобретение специализированной техники для предприятий жилищно-коммунального комплекса</t>
  </si>
  <si>
    <t>01001S3430</t>
  </si>
  <si>
    <t xml:space="preserve">  ОХРАНА ОКРУЖАЮЩЕЙ СРЕДЫ</t>
  </si>
  <si>
    <t>0600</t>
  </si>
  <si>
    <t xml:space="preserve">    Другие вопросы в области охраны окружающей среды</t>
  </si>
  <si>
    <t>0605</t>
  </si>
  <si>
    <t xml:space="preserve">      Мероприятия по рекультивации Мичуринского полигона твердых коммунальных отходов в Брянском районе</t>
  </si>
  <si>
    <t>0100883280</t>
  </si>
  <si>
    <t xml:space="preserve">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</si>
  <si>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>0300214722</t>
  </si>
  <si>
    <t xml:space="preserve">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</si>
  <si>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0300114721</t>
  </si>
  <si>
    <t xml:space="preserve">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</si>
  <si>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03007S4900</t>
  </si>
  <si>
    <t xml:space="preserve">      Приведение в соответствии с брендбуком "Точки роста" помещений муниципальных общеобразовательных организаций</t>
  </si>
  <si>
    <t>03009S4910</t>
  </si>
  <si>
    <t xml:space="preserve">      Создание новых мест в общеобразовательных организациях в рамках регионального проекта "Современная школа"</t>
  </si>
  <si>
    <t>030E111270</t>
  </si>
  <si>
    <t>03004S7640</t>
  </si>
  <si>
    <t xml:space="preserve">      Капитальный ремонт кровель муниципальных общеобразовательных организаций</t>
  </si>
  <si>
    <t xml:space="preserve">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</si>
  <si>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0301214723</t>
  </si>
  <si>
    <t xml:space="preserve">      Учреждения, обеспечивающие оказание услуг в сфере образования (централизованная бухгалтерия)</t>
  </si>
  <si>
    <t>0400614723</t>
  </si>
  <si>
    <t>04009S4240</t>
  </si>
  <si>
    <t xml:space="preserve">      Субсидии на поддержку отрасли культуры</t>
  </si>
  <si>
    <t>04030L5190</t>
  </si>
  <si>
    <t xml:space="preserve">  ЗДРАВООХРАНЕНИЕ</t>
  </si>
  <si>
    <t>0900</t>
  </si>
  <si>
    <t xml:space="preserve">    Амбулаторная помощь</t>
  </si>
  <si>
    <t>0902</t>
  </si>
  <si>
    <t>04003S7640</t>
  </si>
  <si>
    <t xml:space="preserve">      Учреждение, обеспечивающее оказание услуг в сфере физической культуры и спорта (методический кабинет)</t>
  </si>
  <si>
    <t xml:space="preserve">    Массовый спорт</t>
  </si>
  <si>
    <t>1102</t>
  </si>
  <si>
    <t xml:space="preserve">      Массовый спорт</t>
  </si>
  <si>
    <t xml:space="preserve">        Мероприятия в сфере туризма</t>
  </si>
  <si>
    <t xml:space="preserve">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</si>
  <si>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 xml:space="preserve">        Субсидии на поддержку отрасли культуры</t>
  </si>
  <si>
    <t xml:space="preserve">        Учреждение, обеспечивающее оказание услуг в сфере физической культуры и спорта (методический кабинет)</t>
  </si>
  <si>
    <t xml:space="preserve">        Проведение технической инвентаризации, изготовление кадастровых паспортов, признание прав в отношении имущества муниципальной собственности</t>
  </si>
  <si>
    <t xml:space="preserve">        Расходы на оплату коммунальных услуг, охрану и содержание и ремонт зданий и сооружений, находящихся в муниципальной казне</t>
  </si>
  <si>
    <t xml:space="preserve">            Исполнение судебных актов</t>
  </si>
  <si>
    <t xml:space="preserve">        Формирования земельных участков для индивидуального жилищного строительства, оформление земельных участков под объектами недвижимости муниципальной собственности</t>
  </si>
  <si>
    <t xml:space="preserve">        Информационное освещение деятельности органов местного самоуправления</t>
  </si>
  <si>
    <t xml:space="preserve">        Обеспечение эксплуатации и содержания имущества, находящегося в муниципальной собственности, а также арендованного недвижимого имущества</t>
  </si>
  <si>
    <t xml:space="preserve">       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</si>
  <si>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 xml:space="preserve">        Исполнение исковых требований на основании вступивших в силу судебных актов, обязательств бюджета</t>
  </si>
  <si>
    <t xml:space="preserve">        Приобретение специализированной техники для предприятий жилищно-коммунального комплекса</t>
  </si>
  <si>
    <t xml:space="preserve">    ОХРАНА ОКРУЖАЮЩЕЙ СРЕДЫ</t>
  </si>
  <si>
    <t xml:space="preserve">      Другие вопросы в области охраны окружающей среды</t>
  </si>
  <si>
    <t xml:space="preserve">        Мероприятия по рекультивации Мичуринского полигона твердых коммунальных отходов в Брянском районе</t>
  </si>
  <si>
    <t xml:space="preserve">        Создание новых мест в общеобразовательных организациях в рамках регионального проекта "Современная школа"</t>
  </si>
  <si>
    <t xml:space="preserve">    ЗДРАВООХРАНЕНИЕ</t>
  </si>
  <si>
    <t xml:space="preserve">      Амбулаторная помощь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</si>
  <si>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организациях)</t>
  </si>
  <si>
    <t xml:space="preserve">   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</si>
  <si>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     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</si>
  <si>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       Приведение в соответствии с брендбуком "Точки роста" помещений муниципальных общеобразовательных организаций</t>
  </si>
  <si>
    <t xml:space="preserve">        Капитальный ремонт кровель муниципальных общеобразовательных организаций</t>
  </si>
  <si>
    <t xml:space="preserve">        Учреждения, обеспечивающие оказание услуг в сфере образования (централизованная бухгалтерия)</t>
  </si>
  <si>
    <t xml:space="preserve">     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</t>
  </si>
  <si>
    <t>Домашовское сельское поселение</t>
  </si>
  <si>
    <t>Строительство системы водоснабжения в н.п.Свень-Транспортная</t>
  </si>
  <si>
    <t>Реконструкция водозаборного сооружения в п.Супонево "Сельстрой"</t>
  </si>
  <si>
    <t>Водоснабжение н.п.Стеклянная Радица (техплан)</t>
  </si>
  <si>
    <t>Водоснабжение н.п.Супонево (техплан)</t>
  </si>
  <si>
    <t>Строительство автомобильной дороги "Брянск-Смоленск" м-он "Дружба"с.Глинищево</t>
  </si>
  <si>
    <t>Реконструкция МБОУ Глинищевская сош</t>
  </si>
  <si>
    <t>2 18 00000 00 0000 150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</si>
  <si>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</si>
  <si>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</si>
  <si>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</si>
  <si>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</si>
  <si>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</si>
  <si>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</si>
  <si>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</si>
  <si>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Приложение №8</t>
  </si>
  <si>
    <t>Приложение №9</t>
  </si>
  <si>
    <t>Приложение №10</t>
  </si>
  <si>
    <t>к решению Брянского районого</t>
  </si>
  <si>
    <t>Источники внутреннего финансирования дефицита бюджета Брянского муниципального района Брянской области на 2020 год и на плановый период 2021 и 2022 годов</t>
  </si>
  <si>
    <t>КБК</t>
  </si>
  <si>
    <t>Наименование</t>
  </si>
  <si>
    <t>102 01 02 00 00 00 0000 000</t>
  </si>
  <si>
    <t xml:space="preserve">Кредиты  кредитных  организаций   в   валюте  Российской Федерации
</t>
  </si>
  <si>
    <t>102 01 02 00 00 00 0000 700</t>
  </si>
  <si>
    <t>Получение кредитов от кредитных организаций в валюте Российской Федерации</t>
  </si>
  <si>
    <t>102 01 02 00 00 05 0000 710</t>
  </si>
  <si>
    <t xml:space="preserve">Получение кредитов от кредитных  организаций   бюджетами  муниципальных  районов  в  валюте  Российской Федерации
</t>
  </si>
  <si>
    <t>102 01 02 00 00 00 0000 800</t>
  </si>
  <si>
    <t xml:space="preserve">Погашение     кредитов,      предоставленных   кредитными организациями в валюте Российской    Федерации
</t>
  </si>
  <si>
    <t>102 01 02 00 00 05 0000 810</t>
  </si>
  <si>
    <t xml:space="preserve">Погашение  бюджетами  муниципальных  районов   кредитов от кредитных организаций  в  валюте  Российской Федерации
</t>
  </si>
  <si>
    <t>102 01 03 01 00 00 0000 000</t>
  </si>
  <si>
    <t xml:space="preserve">Бюджетные   кредиты   от   других   бюджетов  бюджетной  системы  Российской  Федерации  в  валюте Российской Федерации
</t>
  </si>
  <si>
    <t>102 01 03 01 00 00 0000 700</t>
  </si>
  <si>
    <t xml:space="preserve">Получение  бюджетных  кредитов   от   других  бюджетов   бюджетной   системы    Российской  Федерации в валюте Российской Федерации
</t>
  </si>
  <si>
    <t>102 01 03 01 00 05 0000 710</t>
  </si>
  <si>
    <t>Получение  кредитов   от   других   бюджетов   бюджетной   системы   Российской   Федерации  бюджетами  муниципальных  районов  в  валюте   Российской Федерации</t>
  </si>
  <si>
    <t>102 01 03 01 00 00 0000 800</t>
  </si>
  <si>
    <t>Погашение бюджетных кредитов, полученных  от   других бюджетов бюджетной системы Российской   Федерации в валюте Российской Федерации</t>
  </si>
  <si>
    <t>102 01 03 01 00 05 0000 810</t>
  </si>
  <si>
    <t xml:space="preserve">Погашение  бюджетами  муниципальных  районов кредитов  от   других   бюджетов   бюджетной  системы  Российской   Федерации   в   валюте  Российской Федерации
</t>
  </si>
  <si>
    <t>Итого источников внутреннего финансирования дефицита</t>
  </si>
  <si>
    <t>Приложение № 11</t>
  </si>
  <si>
    <t>102 01 05 00 00 00  0000 000</t>
  </si>
  <si>
    <t>Изменение остатков средств на счетах по учету средств бюджетов</t>
  </si>
  <si>
    <t>102 01 05 00 00 00 0000 600</t>
  </si>
  <si>
    <t>Уменьшение остатков средств бюджетов</t>
  </si>
  <si>
    <t>102 01 05 02 00 00 0000 600</t>
  </si>
  <si>
    <t>Уменьшение прочих остатков средств бюджетов</t>
  </si>
  <si>
    <t>102 01 05 02 01 05 0000 610</t>
  </si>
  <si>
    <t>Уменьшение прочих остатков денежных средств бюджетов муниципальных районов</t>
  </si>
  <si>
    <t>Пристройка универсального спортивного зала к МБОУ "Супоневская сош №1 им.Героя Советского Союза Н.И.Чувина"</t>
  </si>
  <si>
    <t>азификация населенных пунктов Брянского муниципального района Брянской области</t>
  </si>
  <si>
    <t xml:space="preserve">                                                                                                                    </t>
  </si>
  <si>
    <r>
      <t>к реше</t>
    </r>
    <r>
      <rPr>
        <b/>
        <sz val="11"/>
        <rFont val="Times New Roman"/>
        <family val="1"/>
        <charset val="204"/>
      </rPr>
      <t>н</t>
    </r>
    <r>
      <rPr>
        <sz val="11"/>
        <rFont val="Times New Roman"/>
        <family val="1"/>
        <charset val="204"/>
      </rPr>
      <t>ию Брянского районого</t>
    </r>
  </si>
  <si>
    <t xml:space="preserve">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</si>
  <si>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Совета народных депутатов</t>
  </si>
  <si>
    <t xml:space="preserve">                                                                                                                                                                   </t>
  </si>
  <si>
    <t>Программа муниципальных внутренних заимствований Брянского муниципального района Брянской области на 2020 год и на плановый период 2021 и 2022 годов</t>
  </si>
  <si>
    <t>( рублей)</t>
  </si>
  <si>
    <t>Сумма на                                                                   2020 год</t>
  </si>
  <si>
    <t>Сумма на                                                    2021 год</t>
  </si>
  <si>
    <t>Сумма на                                                  2022 год</t>
  </si>
  <si>
    <t xml:space="preserve">Внутренние заимствования (привлечение/погашение) </t>
  </si>
  <si>
    <t>Кредиты кредитных организаций</t>
  </si>
  <si>
    <t>Получение кредитов</t>
  </si>
  <si>
    <t>Погашение кредитов</t>
  </si>
  <si>
    <t>Предельные сроки погашения обязательств, возникающих при осуществлении муниципальных внутренних заимствований в соответствующем финансовом году</t>
  </si>
  <si>
    <t>пе позднее 1 года с даты фактического предоставления кредита</t>
  </si>
  <si>
    <t xml:space="preserve">Бюджетные кредиты, полученные от других бюджетов бюджетной системы Российской Федерации </t>
  </si>
  <si>
    <t xml:space="preserve">Погашение кредитов </t>
  </si>
  <si>
    <t>в соответствии с бюджетным законодательством</t>
  </si>
  <si>
    <t>Приложение № 12</t>
  </si>
  <si>
    <t>Приложение №13</t>
  </si>
  <si>
    <t xml:space="preserve">  Управление образования администрации Брянского района</t>
  </si>
  <si>
    <t xml:space="preserve">        Организация временного трудоустройства несовершеннолетних граждан в возрасте от 14 до 18 лет</t>
  </si>
  <si>
    <t>от 09 апреля 2020 г. № 6-19-1м</t>
  </si>
  <si>
    <t>от  09 апреля 2020 г. № 6-19-1м</t>
  </si>
  <si>
    <t>от 09 апреля  2020 года № 6-19-1м</t>
  </si>
  <si>
    <t>от 09 апреля  2020г. № 6-19-1м</t>
  </si>
  <si>
    <t>от 09 апреля 2020г. № 6-19-1м</t>
  </si>
  <si>
    <t>от 09 апреля    2020года          № 6-19-1м</t>
  </si>
  <si>
    <t>от  09 апреля  2020г.  № 6-19-1м</t>
  </si>
  <si>
    <t>от 09 апреля 2020 года № 6-19-1м</t>
  </si>
  <si>
    <t xml:space="preserve"> от 09 апреля  2020 года № 6-19-1м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</si>
</sst>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41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color indexed="12"/>
      <name val="Arial Cyr"/>
      <charset val="204"/>
    </font>
    <font>
      <sz val="12"/>
      <name val="Times New Roman"/>
      <family val="1"/>
      <charset val="204"/>
    </font>
    <font>
      <sz val="10.5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sz val="8"/>
      <color rgb="FF000000"/>
      <name val="Arial Cyr"/>
    </font>
    <font>
      <sz val="11"/>
      <color indexed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1"/>
      <color rgb="FF0070C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7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8" fillId="0" borderId="0"/>
    <xf numFmtId="0" fontId="9" fillId="0" borderId="0"/>
    <xf numFmtId="0" fontId="10" fillId="4" borderId="0"/>
    <xf numFmtId="0" fontId="11" fillId="4" borderId="0"/>
    <xf numFmtId="0" fontId="10" fillId="0" borderId="0">
      <alignment wrapText="1"/>
    </xf>
    <xf numFmtId="0" fontId="11" fillId="0" borderId="0">
      <alignment wrapText="1"/>
    </xf>
    <xf numFmtId="0" fontId="10" fillId="0" borderId="0"/>
    <xf numFmtId="0" fontId="11" fillId="0" borderId="0"/>
    <xf numFmtId="0" fontId="12" fillId="0" borderId="0">
      <alignment horizontal="center"/>
    </xf>
    <xf numFmtId="0" fontId="13" fillId="0" borderId="0">
      <alignment horizontal="center"/>
    </xf>
    <xf numFmtId="0" fontId="10" fillId="0" borderId="0">
      <alignment horizontal="right"/>
    </xf>
    <xf numFmtId="0" fontId="11" fillId="0" borderId="0">
      <alignment horizontal="right"/>
    </xf>
    <xf numFmtId="0" fontId="10" fillId="4" borderId="7"/>
    <xf numFmtId="0" fontId="11" fillId="4" borderId="7"/>
    <xf numFmtId="0" fontId="10" fillId="0" borderId="8">
      <alignment horizontal="center" vertical="center" wrapText="1"/>
    </xf>
    <xf numFmtId="0" fontId="11" fillId="0" borderId="8">
      <alignment horizontal="center" vertical="center" wrapText="1"/>
    </xf>
    <xf numFmtId="0" fontId="10" fillId="4" borderId="9"/>
    <xf numFmtId="0" fontId="11" fillId="4" borderId="9"/>
    <xf numFmtId="0" fontId="10" fillId="4" borderId="0">
      <alignment shrinkToFit="1"/>
    </xf>
    <xf numFmtId="0" fontId="11" fillId="4" borderId="0">
      <alignment shrinkToFit="1"/>
    </xf>
    <xf numFmtId="0" fontId="14" fillId="0" borderId="9">
      <alignment horizontal="right"/>
    </xf>
    <xf numFmtId="0" fontId="15" fillId="0" borderId="9">
      <alignment horizontal="right"/>
    </xf>
    <xf numFmtId="4" fontId="14" fillId="5" borderId="9">
      <alignment horizontal="right" vertical="top" shrinkToFit="1"/>
    </xf>
    <xf numFmtId="4" fontId="15" fillId="5" borderId="9">
      <alignment horizontal="right" vertical="top" shrinkToFit="1"/>
    </xf>
    <xf numFmtId="4" fontId="14" fillId="6" borderId="9">
      <alignment horizontal="right" vertical="top" shrinkToFit="1"/>
    </xf>
    <xf numFmtId="4" fontId="15" fillId="6" borderId="9">
      <alignment horizontal="right" vertical="top" shrinkToFit="1"/>
    </xf>
    <xf numFmtId="0" fontId="10" fillId="0" borderId="0">
      <alignment horizontal="left" wrapText="1"/>
    </xf>
    <xf numFmtId="0" fontId="11" fillId="0" borderId="0">
      <alignment horizontal="left" wrapText="1"/>
    </xf>
    <xf numFmtId="0" fontId="14" fillId="0" borderId="8">
      <alignment vertical="top" wrapText="1"/>
    </xf>
    <xf numFmtId="0" fontId="15" fillId="0" borderId="8">
      <alignment vertical="top" wrapText="1"/>
    </xf>
    <xf numFmtId="49" fontId="10" fillId="0" borderId="8">
      <alignment horizontal="center" vertical="top" shrinkToFit="1"/>
    </xf>
    <xf numFmtId="49" fontId="11" fillId="0" borderId="8">
      <alignment horizontal="center" vertical="top" shrinkToFit="1"/>
    </xf>
    <xf numFmtId="4" fontId="14" fillId="5" borderId="8">
      <alignment horizontal="right" vertical="top" shrinkToFit="1"/>
    </xf>
    <xf numFmtId="4" fontId="15" fillId="5" borderId="8">
      <alignment horizontal="right" vertical="top" shrinkToFit="1"/>
    </xf>
    <xf numFmtId="4" fontId="14" fillId="6" borderId="8">
      <alignment horizontal="right" vertical="top" shrinkToFit="1"/>
    </xf>
    <xf numFmtId="4" fontId="15" fillId="6" borderId="8">
      <alignment horizontal="right" vertical="top" shrinkToFit="1"/>
    </xf>
    <xf numFmtId="0" fontId="10" fillId="4" borderId="10"/>
    <xf numFmtId="0" fontId="11" fillId="4" borderId="10"/>
    <xf numFmtId="0" fontId="10" fillId="4" borderId="10">
      <alignment horizontal="center"/>
    </xf>
    <xf numFmtId="0" fontId="11" fillId="4" borderId="10">
      <alignment horizontal="center"/>
    </xf>
    <xf numFmtId="4" fontId="14" fillId="0" borderId="8">
      <alignment horizontal="right" vertical="top" shrinkToFit="1"/>
    </xf>
    <xf numFmtId="4" fontId="15" fillId="0" borderId="8">
      <alignment horizontal="right" vertical="top" shrinkToFit="1"/>
    </xf>
    <xf numFmtId="49" fontId="10" fillId="0" borderId="8">
      <alignment horizontal="left" vertical="top" wrapText="1" indent="2"/>
    </xf>
    <xf numFmtId="49" fontId="11" fillId="0" borderId="8">
      <alignment horizontal="left" vertical="top" wrapText="1" indent="2"/>
    </xf>
    <xf numFmtId="4" fontId="10" fillId="0" borderId="8">
      <alignment horizontal="right" vertical="top" shrinkToFit="1"/>
    </xf>
    <xf numFmtId="4" fontId="11" fillId="0" borderId="8">
      <alignment horizontal="right" vertical="top" shrinkToFit="1"/>
    </xf>
    <xf numFmtId="0" fontId="10" fillId="4" borderId="10">
      <alignment shrinkToFit="1"/>
    </xf>
    <xf numFmtId="0" fontId="11" fillId="4" borderId="10">
      <alignment shrinkToFit="1"/>
    </xf>
    <xf numFmtId="0" fontId="10" fillId="4" borderId="9">
      <alignment horizontal="center"/>
    </xf>
    <xf numFmtId="0" fontId="11" fillId="4" borderId="9">
      <alignment horizontal="center"/>
    </xf>
    <xf numFmtId="0" fontId="1" fillId="0" borderId="0"/>
    <xf numFmtId="0" fontId="8" fillId="0" borderId="0"/>
    <xf numFmtId="0" fontId="9" fillId="0" borderId="0"/>
    <xf numFmtId="0" fontId="8" fillId="0" borderId="0"/>
    <xf numFmtId="164" fontId="1" fillId="0" borderId="0" applyFont="0" applyFill="0" applyBorder="0" applyAlignment="0" applyProtection="0"/>
    <xf numFmtId="0" fontId="16" fillId="0" borderId="0"/>
    <xf numFmtId="0" fontId="16" fillId="0" borderId="0"/>
    <xf numFmtId="0" fontId="20" fillId="0" borderId="7"/>
    <xf numFmtId="0" fontId="11" fillId="0" borderId="11"/>
    <xf numFmtId="4" fontId="21" fillId="0" borderId="12">
      <alignment horizontal="right" shrinkToFit="1"/>
    </xf>
    <xf numFmtId="2" fontId="21" fillId="0" borderId="13">
      <alignment horizontal="center" shrinkToFit="1"/>
    </xf>
    <xf numFmtId="4" fontId="21" fillId="0" borderId="13">
      <alignment horizontal="right" shrinkToFit="1"/>
    </xf>
    <xf numFmtId="0" fontId="15" fillId="0" borderId="8">
      <alignment vertical="top" wrapText="1"/>
    </xf>
    <xf numFmtId="4" fontId="15" fillId="6" borderId="8">
      <alignment horizontal="right" vertical="top" shrinkToFit="1"/>
    </xf>
  </cellStyleXfs>
  <cellXfs count="32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3" fillId="0" borderId="0" xfId="0" applyFont="1" applyFill="1" applyAlignment="1">
      <alignment horizontal="left"/>
    </xf>
    <xf numFmtId="3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/>
    </xf>
    <xf numFmtId="3" fontId="2" fillId="0" borderId="0" xfId="0" applyNumberFormat="1" applyFont="1" applyFill="1"/>
    <xf numFmtId="3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6" fillId="0" borderId="1" xfId="1" applyFont="1" applyBorder="1" applyAlignment="1" applyProtection="1">
      <alignment wrapTex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3" xfId="1" applyFont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wrapText="1"/>
    </xf>
    <xf numFmtId="0" fontId="3" fillId="2" borderId="1" xfId="0" applyNumberFormat="1" applyFont="1" applyFill="1" applyBorder="1" applyAlignment="1">
      <alignment horizontal="center" wrapText="1"/>
    </xf>
    <xf numFmtId="0" fontId="2" fillId="2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wrapText="1"/>
    </xf>
    <xf numFmtId="4" fontId="2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0" fontId="2" fillId="2" borderId="5" xfId="0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right"/>
    </xf>
    <xf numFmtId="49" fontId="2" fillId="3" borderId="0" xfId="65" applyNumberFormat="1" applyFont="1" applyFill="1" applyBorder="1" applyAlignment="1">
      <alignment wrapText="1"/>
    </xf>
    <xf numFmtId="49" fontId="2" fillId="3" borderId="0" xfId="65" applyNumberFormat="1" applyFont="1" applyFill="1" applyBorder="1" applyAlignment="1">
      <alignment horizontal="center"/>
    </xf>
    <xf numFmtId="0" fontId="2" fillId="3" borderId="0" xfId="0" applyFont="1" applyFill="1"/>
    <xf numFmtId="49" fontId="2" fillId="3" borderId="0" xfId="65" applyNumberFormat="1" applyFont="1" applyFill="1" applyBorder="1" applyAlignment="1">
      <alignment horizontal="right"/>
    </xf>
    <xf numFmtId="49" fontId="2" fillId="3" borderId="0" xfId="65" applyNumberFormat="1" applyFont="1" applyFill="1" applyBorder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right"/>
      <protection locked="0"/>
    </xf>
    <xf numFmtId="49" fontId="3" fillId="3" borderId="1" xfId="65" applyNumberFormat="1" applyFont="1" applyFill="1" applyBorder="1" applyAlignment="1">
      <alignment horizontal="center" vertical="center" textRotation="90" wrapText="1"/>
    </xf>
    <xf numFmtId="49" fontId="3" fillId="3" borderId="1" xfId="65" applyNumberFormat="1" applyFont="1" applyFill="1" applyBorder="1" applyAlignment="1">
      <alignment horizontal="center" vertical="center" wrapText="1"/>
    </xf>
    <xf numFmtId="49" fontId="18" fillId="3" borderId="1" xfId="65" applyNumberFormat="1" applyFont="1" applyFill="1" applyBorder="1" applyAlignment="1">
      <alignment horizontal="center" vertical="center" wrapText="1"/>
    </xf>
    <xf numFmtId="0" fontId="17" fillId="3" borderId="1" xfId="36" applyNumberFormat="1" applyFont="1" applyFill="1" applyBorder="1" applyAlignment="1" applyProtection="1">
      <alignment vertical="top" wrapText="1"/>
    </xf>
    <xf numFmtId="1" fontId="17" fillId="3" borderId="1" xfId="40" applyNumberFormat="1" applyFont="1" applyFill="1" applyBorder="1" applyProtection="1">
      <alignment horizontal="center" vertical="top" shrinkToFit="1"/>
    </xf>
    <xf numFmtId="4" fontId="17" fillId="3" borderId="1" xfId="43" applyFont="1" applyFill="1" applyBorder="1" applyProtection="1">
      <alignment horizontal="right" vertical="top" shrinkToFit="1"/>
    </xf>
    <xf numFmtId="0" fontId="19" fillId="3" borderId="1" xfId="36" applyNumberFormat="1" applyFont="1" applyFill="1" applyBorder="1" applyAlignment="1" applyProtection="1">
      <alignment vertical="top" wrapText="1"/>
    </xf>
    <xf numFmtId="1" fontId="19" fillId="3" borderId="1" xfId="40" applyNumberFormat="1" applyFont="1" applyFill="1" applyBorder="1" applyProtection="1">
      <alignment horizontal="center" vertical="top" shrinkToFit="1"/>
    </xf>
    <xf numFmtId="4" fontId="19" fillId="3" borderId="1" xfId="43" applyFont="1" applyFill="1" applyBorder="1" applyProtection="1">
      <alignment horizontal="right" vertical="top" shrinkToFit="1"/>
    </xf>
    <xf numFmtId="0" fontId="19" fillId="3" borderId="0" xfId="36" applyNumberFormat="1" applyFont="1" applyFill="1" applyBorder="1" applyAlignment="1" applyProtection="1">
      <alignment vertical="top" wrapText="1"/>
    </xf>
    <xf numFmtId="1" fontId="19" fillId="3" borderId="0" xfId="40" applyNumberFormat="1" applyFont="1" applyFill="1" applyBorder="1" applyProtection="1">
      <alignment horizontal="center" vertical="top" shrinkToFit="1"/>
    </xf>
    <xf numFmtId="4" fontId="19" fillId="3" borderId="0" xfId="43" applyFont="1" applyFill="1" applyBorder="1" applyProtection="1">
      <alignment horizontal="right" vertical="top" shrinkToFit="1"/>
    </xf>
    <xf numFmtId="4" fontId="3" fillId="0" borderId="0" xfId="0" applyNumberFormat="1" applyFont="1" applyBorder="1"/>
    <xf numFmtId="49" fontId="22" fillId="3" borderId="0" xfId="66" applyNumberFormat="1" applyFont="1" applyFill="1" applyBorder="1"/>
    <xf numFmtId="49" fontId="2" fillId="3" borderId="0" xfId="66" applyNumberFormat="1" applyFont="1" applyFill="1" applyBorder="1"/>
    <xf numFmtId="49" fontId="2" fillId="3" borderId="0" xfId="66" applyNumberFormat="1" applyFont="1" applyFill="1" applyBorder="1" applyAlignment="1">
      <alignment horizontal="center"/>
    </xf>
    <xf numFmtId="0" fontId="19" fillId="0" borderId="0" xfId="14" applyNumberFormat="1" applyFont="1" applyProtection="1">
      <alignment wrapText="1"/>
    </xf>
    <xf numFmtId="0" fontId="19" fillId="0" borderId="0" xfId="14" applyFont="1" applyProtection="1">
      <alignment wrapText="1"/>
      <protection locked="0"/>
    </xf>
    <xf numFmtId="0" fontId="19" fillId="3" borderId="0" xfId="16" applyNumberFormat="1" applyFont="1" applyFill="1" applyProtection="1"/>
    <xf numFmtId="0" fontId="19" fillId="3" borderId="0" xfId="16" applyNumberFormat="1" applyFont="1" applyFill="1" applyAlignment="1" applyProtection="1">
      <alignment horizontal="right"/>
    </xf>
    <xf numFmtId="49" fontId="23" fillId="3" borderId="1" xfId="66" applyNumberFormat="1" applyFont="1" applyFill="1" applyBorder="1" applyAlignment="1">
      <alignment horizontal="center" vertical="center" textRotation="90" wrapText="1"/>
    </xf>
    <xf numFmtId="49" fontId="3" fillId="3" borderId="1" xfId="66" applyNumberFormat="1" applyFont="1" applyFill="1" applyBorder="1" applyAlignment="1">
      <alignment horizontal="center" vertical="center" textRotation="90" wrapText="1"/>
    </xf>
    <xf numFmtId="0" fontId="19" fillId="3" borderId="1" xfId="36" applyNumberFormat="1" applyFont="1" applyFill="1" applyBorder="1" applyAlignment="1" applyProtection="1">
      <alignment horizontal="left" vertical="top" wrapText="1"/>
    </xf>
    <xf numFmtId="0" fontId="2" fillId="0" borderId="0" xfId="0" applyFont="1"/>
    <xf numFmtId="0" fontId="17" fillId="0" borderId="1" xfId="24" applyNumberFormat="1" applyFont="1" applyBorder="1" applyProtection="1">
      <alignment horizontal="center" vertical="center" wrapText="1"/>
    </xf>
    <xf numFmtId="0" fontId="17" fillId="3" borderId="1" xfId="24" applyNumberFormat="1" applyFont="1" applyFill="1" applyBorder="1" applyProtection="1">
      <alignment horizontal="center" vertical="center" wrapText="1"/>
    </xf>
    <xf numFmtId="0" fontId="17" fillId="3" borderId="1" xfId="39" applyNumberFormat="1" applyFont="1" applyFill="1" applyBorder="1" applyProtection="1">
      <alignment vertical="top" wrapText="1"/>
    </xf>
    <xf numFmtId="1" fontId="19" fillId="3" borderId="5" xfId="40" applyNumberFormat="1" applyFont="1" applyFill="1" applyBorder="1" applyProtection="1">
      <alignment horizontal="center" vertical="top" shrinkToFit="1"/>
    </xf>
    <xf numFmtId="1" fontId="19" fillId="3" borderId="6" xfId="40" applyNumberFormat="1" applyFont="1" applyFill="1" applyBorder="1" applyProtection="1">
      <alignment horizontal="center" vertical="top" shrinkToFit="1"/>
    </xf>
    <xf numFmtId="0" fontId="24" fillId="2" borderId="0" xfId="0" applyFont="1" applyFill="1" applyAlignment="1">
      <alignment horizontal="center" vertical="center"/>
    </xf>
    <xf numFmtId="0" fontId="24" fillId="2" borderId="0" xfId="0" applyFont="1" applyFill="1" applyAlignment="1">
      <alignment wrapText="1"/>
    </xf>
    <xf numFmtId="0" fontId="2" fillId="2" borderId="0" xfId="0" applyFont="1" applyFill="1" applyAlignment="1">
      <alignment horizontal="left"/>
    </xf>
    <xf numFmtId="4" fontId="24" fillId="2" borderId="0" xfId="0" applyNumberFormat="1" applyFont="1" applyFill="1"/>
    <xf numFmtId="0" fontId="0" fillId="0" borderId="0" xfId="0" applyBorder="1"/>
    <xf numFmtId="0" fontId="2" fillId="0" borderId="0" xfId="0" applyFont="1" applyBorder="1" applyAlignment="1">
      <alignment horizontal="right"/>
    </xf>
    <xf numFmtId="0" fontId="25" fillId="2" borderId="15" xfId="0" applyFont="1" applyFill="1" applyBorder="1" applyAlignment="1">
      <alignment horizontal="center" vertical="top" wrapText="1"/>
    </xf>
    <xf numFmtId="0" fontId="25" fillId="2" borderId="16" xfId="0" applyFont="1" applyFill="1" applyBorder="1" applyAlignment="1">
      <alignment horizontal="center" vertical="top" wrapText="1"/>
    </xf>
    <xf numFmtId="4" fontId="25" fillId="2" borderId="17" xfId="0" applyNumberFormat="1" applyFont="1" applyFill="1" applyBorder="1" applyAlignment="1">
      <alignment horizontal="center" vertical="top" wrapText="1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8" fillId="2" borderId="23" xfId="0" applyFont="1" applyFill="1" applyBorder="1" applyAlignment="1">
      <alignment horizontal="center" vertical="center"/>
    </xf>
    <xf numFmtId="0" fontId="24" fillId="3" borderId="23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wrapText="1"/>
    </xf>
    <xf numFmtId="4" fontId="24" fillId="3" borderId="1" xfId="0" applyNumberFormat="1" applyFont="1" applyFill="1" applyBorder="1"/>
    <xf numFmtId="3" fontId="0" fillId="3" borderId="24" xfId="0" applyNumberFormat="1" applyFill="1" applyBorder="1"/>
    <xf numFmtId="4" fontId="2" fillId="3" borderId="24" xfId="0" applyNumberFormat="1" applyFont="1" applyFill="1" applyBorder="1"/>
    <xf numFmtId="0" fontId="28" fillId="3" borderId="1" xfId="0" applyFont="1" applyFill="1" applyBorder="1" applyAlignment="1">
      <alignment wrapText="1"/>
    </xf>
    <xf numFmtId="4" fontId="28" fillId="3" borderId="1" xfId="0" applyNumberFormat="1" applyFont="1" applyFill="1" applyBorder="1"/>
    <xf numFmtId="4" fontId="28" fillId="3" borderId="24" xfId="0" applyNumberFormat="1" applyFont="1" applyFill="1" applyBorder="1"/>
    <xf numFmtId="0" fontId="28" fillId="3" borderId="23" xfId="0" applyFont="1" applyFill="1" applyBorder="1" applyAlignment="1">
      <alignment horizontal="center" vertical="center"/>
    </xf>
    <xf numFmtId="0" fontId="24" fillId="3" borderId="25" xfId="0" applyFont="1" applyFill="1" applyBorder="1" applyAlignment="1">
      <alignment horizontal="center" vertical="center"/>
    </xf>
    <xf numFmtId="4" fontId="28" fillId="3" borderId="4" xfId="0" applyNumberFormat="1" applyFont="1" applyFill="1" applyBorder="1"/>
    <xf numFmtId="4" fontId="24" fillId="3" borderId="4" xfId="0" applyNumberFormat="1" applyFont="1" applyFill="1" applyBorder="1"/>
    <xf numFmtId="4" fontId="28" fillId="3" borderId="26" xfId="0" applyNumberFormat="1" applyFont="1" applyFill="1" applyBorder="1"/>
    <xf numFmtId="0" fontId="25" fillId="3" borderId="25" xfId="0" applyFont="1" applyFill="1" applyBorder="1" applyAlignment="1">
      <alignment horizontal="center" vertical="center"/>
    </xf>
    <xf numFmtId="0" fontId="25" fillId="3" borderId="4" xfId="0" applyFont="1" applyFill="1" applyBorder="1" applyAlignment="1">
      <alignment wrapText="1"/>
    </xf>
    <xf numFmtId="4" fontId="25" fillId="3" borderId="4" xfId="0" applyNumberFormat="1" applyFont="1" applyFill="1" applyBorder="1"/>
    <xf numFmtId="4" fontId="25" fillId="3" borderId="26" xfId="0" applyNumberFormat="1" applyFont="1" applyFill="1" applyBorder="1"/>
    <xf numFmtId="0" fontId="28" fillId="3" borderId="27" xfId="0" applyFont="1" applyFill="1" applyBorder="1" applyAlignment="1">
      <alignment horizontal="center" vertical="center"/>
    </xf>
    <xf numFmtId="0" fontId="0" fillId="3" borderId="24" xfId="0" applyFill="1" applyBorder="1"/>
    <xf numFmtId="4" fontId="2" fillId="3" borderId="1" xfId="0" applyNumberFormat="1" applyFont="1" applyFill="1" applyBorder="1"/>
    <xf numFmtId="0" fontId="0" fillId="3" borderId="1" xfId="0" applyFill="1" applyBorder="1"/>
    <xf numFmtId="0" fontId="25" fillId="3" borderId="23" xfId="0" applyFont="1" applyFill="1" applyBorder="1" applyAlignment="1">
      <alignment horizontal="center" vertical="center"/>
    </xf>
    <xf numFmtId="0" fontId="25" fillId="2" borderId="30" xfId="0" applyFont="1" applyFill="1" applyBorder="1" applyAlignment="1">
      <alignment horizontal="center" vertical="center"/>
    </xf>
    <xf numFmtId="0" fontId="25" fillId="2" borderId="31" xfId="0" applyFont="1" applyFill="1" applyBorder="1" applyAlignment="1">
      <alignment wrapText="1"/>
    </xf>
    <xf numFmtId="4" fontId="25" fillId="2" borderId="31" xfId="0" applyNumberFormat="1" applyFont="1" applyFill="1" applyBorder="1"/>
    <xf numFmtId="0" fontId="28" fillId="2" borderId="27" xfId="0" applyFont="1" applyFill="1" applyBorder="1" applyAlignment="1">
      <alignment horizontal="center" vertical="center"/>
    </xf>
    <xf numFmtId="0" fontId="24" fillId="2" borderId="23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wrapText="1"/>
    </xf>
    <xf numFmtId="4" fontId="29" fillId="3" borderId="1" xfId="0" applyNumberFormat="1" applyFont="1" applyFill="1" applyBorder="1"/>
    <xf numFmtId="4" fontId="24" fillId="2" borderId="1" xfId="0" applyNumberFormat="1" applyFont="1" applyFill="1" applyBorder="1"/>
    <xf numFmtId="4" fontId="24" fillId="2" borderId="24" xfId="0" applyNumberFormat="1" applyFont="1" applyFill="1" applyBorder="1"/>
    <xf numFmtId="0" fontId="2" fillId="2" borderId="23" xfId="0" applyFont="1" applyFill="1" applyBorder="1" applyAlignment="1">
      <alignment horizontal="center" vertical="center"/>
    </xf>
    <xf numFmtId="0" fontId="29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wrapText="1"/>
    </xf>
    <xf numFmtId="0" fontId="30" fillId="3" borderId="1" xfId="0" applyFont="1" applyFill="1" applyBorder="1" applyAlignment="1">
      <alignment wrapText="1"/>
    </xf>
    <xf numFmtId="4" fontId="30" fillId="3" borderId="1" xfId="0" applyNumberFormat="1" applyFont="1" applyFill="1" applyBorder="1"/>
    <xf numFmtId="4" fontId="28" fillId="2" borderId="1" xfId="0" applyNumberFormat="1" applyFont="1" applyFill="1" applyBorder="1"/>
    <xf numFmtId="4" fontId="28" fillId="2" borderId="24" xfId="0" applyNumberFormat="1" applyFont="1" applyFill="1" applyBorder="1"/>
    <xf numFmtId="0" fontId="24" fillId="2" borderId="25" xfId="0" applyFont="1" applyFill="1" applyBorder="1" applyAlignment="1">
      <alignment horizontal="center" vertical="center"/>
    </xf>
    <xf numFmtId="0" fontId="31" fillId="3" borderId="4" xfId="0" applyFont="1" applyFill="1" applyBorder="1" applyAlignment="1">
      <alignment wrapText="1"/>
    </xf>
    <xf numFmtId="4" fontId="31" fillId="3" borderId="4" xfId="0" applyNumberFormat="1" applyFont="1" applyFill="1" applyBorder="1"/>
    <xf numFmtId="4" fontId="25" fillId="2" borderId="4" xfId="0" applyNumberFormat="1" applyFont="1" applyFill="1" applyBorder="1"/>
    <xf numFmtId="4" fontId="25" fillId="2" borderId="26" xfId="0" applyNumberFormat="1" applyFont="1" applyFill="1" applyBorder="1"/>
    <xf numFmtId="0" fontId="24" fillId="2" borderId="4" xfId="0" applyFont="1" applyFill="1" applyBorder="1" applyAlignment="1">
      <alignment wrapText="1"/>
    </xf>
    <xf numFmtId="4" fontId="24" fillId="2" borderId="4" xfId="0" applyNumberFormat="1" applyFont="1" applyFill="1" applyBorder="1"/>
    <xf numFmtId="4" fontId="25" fillId="2" borderId="24" xfId="0" applyNumberFormat="1" applyFont="1" applyFill="1" applyBorder="1"/>
    <xf numFmtId="0" fontId="28" fillId="2" borderId="5" xfId="0" applyFont="1" applyFill="1" applyBorder="1" applyAlignment="1">
      <alignment wrapText="1"/>
    </xf>
    <xf numFmtId="4" fontId="28" fillId="2" borderId="1" xfId="0" applyNumberFormat="1" applyFont="1" applyFill="1" applyBorder="1" applyAlignment="1">
      <alignment wrapText="1"/>
    </xf>
    <xf numFmtId="4" fontId="28" fillId="2" borderId="24" xfId="0" applyNumberFormat="1" applyFont="1" applyFill="1" applyBorder="1" applyAlignment="1">
      <alignment wrapText="1"/>
    </xf>
    <xf numFmtId="0" fontId="28" fillId="2" borderId="25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wrapText="1"/>
    </xf>
    <xf numFmtId="4" fontId="28" fillId="2" borderId="4" xfId="0" applyNumberFormat="1" applyFont="1" applyFill="1" applyBorder="1"/>
    <xf numFmtId="0" fontId="33" fillId="0" borderId="16" xfId="0" applyFont="1" applyBorder="1"/>
    <xf numFmtId="0" fontId="24" fillId="0" borderId="0" xfId="0" applyNumberFormat="1" applyFont="1" applyFill="1" applyBorder="1" applyAlignment="1" applyProtection="1">
      <alignment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/>
    </xf>
    <xf numFmtId="0" fontId="24" fillId="2" borderId="0" xfId="0" applyNumberFormat="1" applyFont="1" applyFill="1" applyBorder="1" applyAlignment="1" applyProtection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right"/>
    </xf>
    <xf numFmtId="0" fontId="0" fillId="3" borderId="0" xfId="0" applyFill="1"/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" fontId="3" fillId="3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3" borderId="1" xfId="0" applyFont="1" applyFill="1" applyBorder="1" applyAlignment="1">
      <alignment vertical="top" wrapText="1"/>
    </xf>
    <xf numFmtId="4" fontId="2" fillId="3" borderId="37" xfId="0" applyNumberFormat="1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4" fontId="3" fillId="0" borderId="0" xfId="0" applyNumberFormat="1" applyFont="1" applyBorder="1" applyAlignment="1">
      <alignment horizontal="center" vertical="top" wrapText="1"/>
    </xf>
    <xf numFmtId="4" fontId="6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left"/>
    </xf>
    <xf numFmtId="4" fontId="2" fillId="0" borderId="0" xfId="0" applyNumberFormat="1" applyFont="1" applyFill="1" applyAlignment="1">
      <alignment horizontal="center" vertical="center"/>
    </xf>
    <xf numFmtId="49" fontId="19" fillId="3" borderId="1" xfId="40" applyNumberFormat="1" applyFont="1" applyFill="1" applyBorder="1" applyProtection="1">
      <alignment horizontal="center" vertical="top" shrinkToFit="1"/>
    </xf>
    <xf numFmtId="1" fontId="19" fillId="3" borderId="14" xfId="40" applyNumberFormat="1" applyFont="1" applyFill="1" applyBorder="1" applyProtection="1">
      <alignment horizontal="center" vertical="top" shrinkToFit="1"/>
    </xf>
    <xf numFmtId="0" fontId="2" fillId="3" borderId="1" xfId="0" applyFont="1" applyFill="1" applyBorder="1"/>
    <xf numFmtId="0" fontId="2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30" fillId="3" borderId="4" xfId="0" applyFont="1" applyFill="1" applyBorder="1" applyAlignment="1">
      <alignment wrapText="1"/>
    </xf>
    <xf numFmtId="4" fontId="24" fillId="2" borderId="26" xfId="0" applyNumberFormat="1" applyFont="1" applyFill="1" applyBorder="1"/>
    <xf numFmtId="4" fontId="29" fillId="3" borderId="4" xfId="0" applyNumberFormat="1" applyFont="1" applyFill="1" applyBorder="1"/>
    <xf numFmtId="0" fontId="24" fillId="2" borderId="38" xfId="0" applyFont="1" applyFill="1" applyBorder="1" applyAlignment="1">
      <alignment wrapText="1"/>
    </xf>
    <xf numFmtId="0" fontId="28" fillId="2" borderId="4" xfId="0" applyFont="1" applyFill="1" applyBorder="1" applyAlignment="1">
      <alignment wrapText="1"/>
    </xf>
    <xf numFmtId="0" fontId="24" fillId="2" borderId="27" xfId="0" applyFont="1" applyFill="1" applyBorder="1" applyAlignment="1">
      <alignment horizontal="center" vertical="center"/>
    </xf>
    <xf numFmtId="0" fontId="3" fillId="0" borderId="39" xfId="0" applyFont="1" applyBorder="1"/>
    <xf numFmtId="4" fontId="3" fillId="0" borderId="39" xfId="0" applyNumberFormat="1" applyFont="1" applyBorder="1"/>
    <xf numFmtId="0" fontId="25" fillId="2" borderId="1" xfId="0" applyFont="1" applyFill="1" applyBorder="1" applyAlignment="1">
      <alignment wrapText="1"/>
    </xf>
    <xf numFmtId="4" fontId="25" fillId="2" borderId="1" xfId="0" applyNumberFormat="1" applyFont="1" applyFill="1" applyBorder="1"/>
    <xf numFmtId="0" fontId="2" fillId="2" borderId="6" xfId="0" applyNumberFormat="1" applyFont="1" applyFill="1" applyBorder="1" applyAlignment="1">
      <alignment horizontal="left" wrapText="1"/>
    </xf>
    <xf numFmtId="4" fontId="3" fillId="2" borderId="1" xfId="0" applyNumberFormat="1" applyFont="1" applyFill="1" applyBorder="1" applyAlignment="1">
      <alignment horizontal="center"/>
    </xf>
    <xf numFmtId="0" fontId="2" fillId="0" borderId="0" xfId="0" applyFont="1" applyAlignment="1"/>
    <xf numFmtId="0" fontId="34" fillId="0" borderId="0" xfId="0" applyFont="1" applyAlignment="1"/>
    <xf numFmtId="0" fontId="34" fillId="0" borderId="0" xfId="0" applyFont="1" applyFill="1"/>
    <xf numFmtId="0" fontId="6" fillId="0" borderId="0" xfId="0" applyFont="1" applyFill="1" applyAlignment="1">
      <alignment horizontal="right"/>
    </xf>
    <xf numFmtId="0" fontId="35" fillId="0" borderId="0" xfId="0" applyFont="1" applyFill="1"/>
    <xf numFmtId="0" fontId="2" fillId="0" borderId="2" xfId="0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6" fontId="2" fillId="3" borderId="1" xfId="0" applyNumberFormat="1" applyFont="1" applyFill="1" applyBorder="1" applyAlignment="1">
      <alignment horizontal="center" vertical="center" wrapText="1"/>
    </xf>
    <xf numFmtId="166" fontId="36" fillId="3" borderId="1" xfId="0" applyNumberFormat="1" applyFont="1" applyFill="1" applyBorder="1" applyAlignment="1">
      <alignment horizontal="center" vertical="center" wrapText="1"/>
    </xf>
    <xf numFmtId="4" fontId="36" fillId="3" borderId="1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38" fillId="0" borderId="0" xfId="0" applyFont="1" applyFill="1"/>
    <xf numFmtId="0" fontId="38" fillId="0" borderId="0" xfId="0" applyFont="1" applyFill="1" applyAlignment="1">
      <alignment horizontal="right"/>
    </xf>
    <xf numFmtId="0" fontId="35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165" fontId="39" fillId="3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165" fontId="40" fillId="3" borderId="1" xfId="0" applyNumberFormat="1" applyFont="1" applyFill="1" applyBorder="1" applyAlignment="1">
      <alignment horizontal="right" vertical="top" wrapText="1"/>
    </xf>
    <xf numFmtId="0" fontId="6" fillId="0" borderId="0" xfId="0" applyFont="1" applyAlignment="1">
      <alignment wrapText="1"/>
    </xf>
    <xf numFmtId="165" fontId="40" fillId="3" borderId="1" xfId="0" applyNumberFormat="1" applyFont="1" applyFill="1" applyBorder="1" applyAlignment="1">
      <alignment horizontal="left" vertical="top" wrapText="1"/>
    </xf>
    <xf numFmtId="0" fontId="6" fillId="0" borderId="1" xfId="0" applyFont="1" applyBorder="1" applyAlignment="1">
      <alignment wrapText="1"/>
    </xf>
    <xf numFmtId="0" fontId="0" fillId="0" borderId="0" xfId="0" applyAlignment="1">
      <alignment horizontal="right"/>
    </xf>
    <xf numFmtId="4" fontId="0" fillId="0" borderId="0" xfId="0" applyNumberFormat="1"/>
    <xf numFmtId="49" fontId="17" fillId="3" borderId="1" xfId="40" applyNumberFormat="1" applyFont="1" applyFill="1" applyBorder="1" applyProtection="1">
      <alignment horizontal="center" vertical="top" shrinkToFit="1"/>
    </xf>
    <xf numFmtId="0" fontId="3" fillId="2" borderId="5" xfId="0" applyNumberFormat="1" applyFont="1" applyFill="1" applyBorder="1" applyAlignment="1">
      <alignment horizontal="center" wrapText="1"/>
    </xf>
    <xf numFmtId="0" fontId="3" fillId="2" borderId="6" xfId="0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horizontal="left"/>
    </xf>
    <xf numFmtId="0" fontId="4" fillId="2" borderId="0" xfId="0" applyFont="1" applyFill="1" applyAlignment="1">
      <alignment horizontal="center" wrapText="1"/>
    </xf>
    <xf numFmtId="0" fontId="3" fillId="0" borderId="0" xfId="0" applyFont="1" applyBorder="1" applyAlignment="1">
      <alignment horizontal="center"/>
    </xf>
    <xf numFmtId="49" fontId="2" fillId="3" borderId="0" xfId="66" applyNumberFormat="1" applyFont="1" applyFill="1" applyBorder="1" applyAlignment="1">
      <alignment horizontal="left"/>
    </xf>
    <xf numFmtId="49" fontId="2" fillId="3" borderId="0" xfId="65" applyNumberFormat="1" applyFont="1" applyFill="1" applyBorder="1" applyAlignment="1">
      <alignment horizontal="left"/>
    </xf>
    <xf numFmtId="49" fontId="3" fillId="3" borderId="0" xfId="65" applyNumberFormat="1" applyFont="1" applyFill="1" applyBorder="1" applyAlignment="1">
      <alignment horizontal="center" wrapText="1"/>
    </xf>
    <xf numFmtId="0" fontId="17" fillId="0" borderId="0" xfId="18" applyNumberFormat="1" applyFont="1" applyProtection="1">
      <alignment horizontal="center"/>
    </xf>
    <xf numFmtId="0" fontId="17" fillId="0" borderId="0" xfId="18" applyFont="1" applyProtection="1">
      <alignment horizontal="center"/>
      <protection locked="0"/>
    </xf>
    <xf numFmtId="49" fontId="3" fillId="3" borderId="1" xfId="65" applyNumberFormat="1" applyFont="1" applyFill="1" applyBorder="1" applyAlignment="1">
      <alignment horizontal="center" vertical="center" wrapText="1"/>
    </xf>
    <xf numFmtId="49" fontId="3" fillId="3" borderId="1" xfId="65" applyNumberFormat="1" applyFont="1" applyFill="1" applyBorder="1" applyAlignment="1">
      <alignment horizontal="center" wrapText="1"/>
    </xf>
    <xf numFmtId="1" fontId="3" fillId="3" borderId="1" xfId="65" applyNumberFormat="1" applyFont="1" applyFill="1" applyBorder="1" applyAlignment="1">
      <alignment horizontal="center" vertical="center" wrapText="1"/>
    </xf>
    <xf numFmtId="49" fontId="2" fillId="3" borderId="0" xfId="66" applyNumberFormat="1" applyFont="1" applyFill="1" applyBorder="1" applyAlignment="1">
      <alignment horizontal="center"/>
    </xf>
    <xf numFmtId="49" fontId="3" fillId="3" borderId="0" xfId="66" applyNumberFormat="1" applyFont="1" applyFill="1" applyBorder="1" applyAlignment="1">
      <alignment horizontal="center" vertical="center" wrapText="1"/>
    </xf>
    <xf numFmtId="49" fontId="3" fillId="3" borderId="1" xfId="66" applyNumberFormat="1" applyFont="1" applyFill="1" applyBorder="1" applyAlignment="1">
      <alignment horizontal="center" vertical="center" wrapText="1"/>
    </xf>
    <xf numFmtId="49" fontId="3" fillId="3" borderId="1" xfId="66" applyNumberFormat="1" applyFont="1" applyFill="1" applyBorder="1" applyAlignment="1">
      <alignment horizontal="center" wrapText="1"/>
    </xf>
    <xf numFmtId="0" fontId="17" fillId="3" borderId="1" xfId="24" applyNumberFormat="1" applyFont="1" applyFill="1" applyBorder="1" applyAlignment="1" applyProtection="1">
      <alignment horizontal="center" vertical="center" wrapText="1"/>
    </xf>
    <xf numFmtId="1" fontId="17" fillId="3" borderId="5" xfId="40" applyNumberFormat="1" applyFont="1" applyFill="1" applyBorder="1" applyAlignment="1" applyProtection="1">
      <alignment horizontal="center" vertical="top" shrinkToFit="1"/>
    </xf>
    <xf numFmtId="1" fontId="17" fillId="3" borderId="14" xfId="40" applyNumberFormat="1" applyFont="1" applyFill="1" applyBorder="1" applyAlignment="1" applyProtection="1">
      <alignment horizontal="center" vertical="top" shrinkToFit="1"/>
    </xf>
    <xf numFmtId="1" fontId="17" fillId="3" borderId="6" xfId="40" applyNumberFormat="1" applyFont="1" applyFill="1" applyBorder="1" applyAlignment="1" applyProtection="1">
      <alignment horizontal="center" vertical="top" shrinkToFit="1"/>
    </xf>
    <xf numFmtId="0" fontId="19" fillId="0" borderId="0" xfId="14" applyNumberFormat="1" applyFont="1" applyProtection="1">
      <alignment wrapText="1"/>
    </xf>
    <xf numFmtId="0" fontId="19" fillId="0" borderId="0" xfId="14" applyFont="1" applyProtection="1">
      <alignment wrapText="1"/>
      <protection locked="0"/>
    </xf>
    <xf numFmtId="0" fontId="2" fillId="3" borderId="0" xfId="0" applyFont="1" applyFill="1" applyAlignment="1"/>
    <xf numFmtId="0" fontId="2" fillId="3" borderId="0" xfId="0" applyFont="1" applyFill="1" applyAlignment="1">
      <alignment horizontal="left"/>
    </xf>
    <xf numFmtId="0" fontId="3" fillId="3" borderId="0" xfId="0" applyFont="1" applyFill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0" xfId="63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/>
    </xf>
    <xf numFmtId="0" fontId="34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28" fillId="2" borderId="5" xfId="0" applyFont="1" applyFill="1" applyBorder="1" applyAlignment="1">
      <alignment horizontal="center" wrapText="1"/>
    </xf>
    <xf numFmtId="0" fontId="28" fillId="2" borderId="14" xfId="0" applyFont="1" applyFill="1" applyBorder="1" applyAlignment="1">
      <alignment horizontal="center" wrapText="1"/>
    </xf>
    <xf numFmtId="0" fontId="28" fillId="2" borderId="35" xfId="0" applyFont="1" applyFill="1" applyBorder="1" applyAlignment="1">
      <alignment horizontal="center" wrapText="1"/>
    </xf>
    <xf numFmtId="0" fontId="32" fillId="2" borderId="5" xfId="0" applyFont="1" applyFill="1" applyBorder="1" applyAlignment="1">
      <alignment horizontal="center" vertical="top" wrapText="1"/>
    </xf>
    <xf numFmtId="0" fontId="32" fillId="2" borderId="14" xfId="0" applyFont="1" applyFill="1" applyBorder="1" applyAlignment="1">
      <alignment horizontal="center" vertical="top" wrapText="1"/>
    </xf>
    <xf numFmtId="0" fontId="32" fillId="2" borderId="35" xfId="0" applyFont="1" applyFill="1" applyBorder="1" applyAlignment="1">
      <alignment horizontal="center" vertical="top" wrapText="1"/>
    </xf>
    <xf numFmtId="0" fontId="25" fillId="2" borderId="0" xfId="0" applyFont="1" applyFill="1" applyAlignment="1">
      <alignment horizontal="center" vertical="center" wrapText="1"/>
    </xf>
    <xf numFmtId="0" fontId="26" fillId="2" borderId="20" xfId="0" applyFont="1" applyFill="1" applyBorder="1" applyAlignment="1">
      <alignment horizontal="center" vertical="center" wrapText="1"/>
    </xf>
    <xf numFmtId="0" fontId="26" fillId="2" borderId="21" xfId="0" applyFont="1" applyFill="1" applyBorder="1" applyAlignment="1">
      <alignment horizontal="center" vertical="center" wrapText="1"/>
    </xf>
    <xf numFmtId="0" fontId="26" fillId="2" borderId="22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wrapText="1"/>
    </xf>
    <xf numFmtId="0" fontId="28" fillId="2" borderId="24" xfId="0" applyFont="1" applyFill="1" applyBorder="1" applyAlignment="1">
      <alignment horizontal="center" wrapText="1"/>
    </xf>
    <xf numFmtId="0" fontId="28" fillId="3" borderId="1" xfId="0" applyFont="1" applyFill="1" applyBorder="1" applyAlignment="1">
      <alignment horizontal="center" vertical="top" wrapText="1"/>
    </xf>
    <xf numFmtId="0" fontId="28" fillId="3" borderId="24" xfId="0" applyFont="1" applyFill="1" applyBorder="1" applyAlignment="1">
      <alignment horizontal="center" vertical="top" wrapText="1"/>
    </xf>
    <xf numFmtId="0" fontId="26" fillId="3" borderId="20" xfId="0" applyFont="1" applyFill="1" applyBorder="1" applyAlignment="1">
      <alignment horizontal="center" vertical="center"/>
    </xf>
    <xf numFmtId="0" fontId="26" fillId="3" borderId="21" xfId="0" applyFont="1" applyFill="1" applyBorder="1" applyAlignment="1">
      <alignment horizontal="center" vertical="center"/>
    </xf>
    <xf numFmtId="0" fontId="26" fillId="3" borderId="22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wrapText="1"/>
    </xf>
    <xf numFmtId="0" fontId="28" fillId="3" borderId="0" xfId="0" applyFont="1" applyFill="1" applyBorder="1" applyAlignment="1">
      <alignment horizontal="center" wrapText="1"/>
    </xf>
    <xf numFmtId="0" fontId="28" fillId="3" borderId="29" xfId="0" applyFont="1" applyFill="1" applyBorder="1" applyAlignment="1">
      <alignment horizontal="center" wrapText="1"/>
    </xf>
    <xf numFmtId="0" fontId="26" fillId="2" borderId="32" xfId="0" applyFont="1" applyFill="1" applyBorder="1" applyAlignment="1">
      <alignment horizontal="center" vertical="center"/>
    </xf>
    <xf numFmtId="0" fontId="26" fillId="2" borderId="33" xfId="0" applyFont="1" applyFill="1" applyBorder="1" applyAlignment="1">
      <alignment horizontal="center" vertical="center"/>
    </xf>
    <xf numFmtId="0" fontId="26" fillId="2" borderId="34" xfId="0" applyFont="1" applyFill="1" applyBorder="1" applyAlignment="1">
      <alignment horizontal="center" vertical="center"/>
    </xf>
    <xf numFmtId="0" fontId="28" fillId="2" borderId="28" xfId="0" applyFont="1" applyFill="1" applyBorder="1" applyAlignment="1">
      <alignment horizontal="center" wrapText="1"/>
    </xf>
    <xf numFmtId="0" fontId="28" fillId="2" borderId="0" xfId="0" applyFont="1" applyFill="1" applyBorder="1" applyAlignment="1">
      <alignment horizontal="center" wrapText="1"/>
    </xf>
    <xf numFmtId="0" fontId="28" fillId="2" borderId="29" xfId="0" applyFont="1" applyFill="1" applyBorder="1" applyAlignment="1">
      <alignment horizontal="center" wrapText="1"/>
    </xf>
    <xf numFmtId="0" fontId="27" fillId="2" borderId="32" xfId="0" applyFont="1" applyFill="1" applyBorder="1" applyAlignment="1">
      <alignment horizontal="center" vertical="center" wrapText="1"/>
    </xf>
    <xf numFmtId="0" fontId="27" fillId="2" borderId="33" xfId="0" applyFont="1" applyFill="1" applyBorder="1" applyAlignment="1">
      <alignment horizontal="center" vertical="center" wrapText="1"/>
    </xf>
    <xf numFmtId="0" fontId="27" fillId="2" borderId="34" xfId="0" applyFont="1" applyFill="1" applyBorder="1" applyAlignment="1">
      <alignment horizontal="center" vertical="center" wrapText="1"/>
    </xf>
    <xf numFmtId="0" fontId="30" fillId="3" borderId="5" xfId="0" applyFont="1" applyFill="1" applyBorder="1" applyAlignment="1">
      <alignment horizontal="center" wrapText="1"/>
    </xf>
    <xf numFmtId="0" fontId="30" fillId="3" borderId="14" xfId="0" applyFont="1" applyFill="1" applyBorder="1" applyAlignment="1">
      <alignment horizontal="center" wrapText="1"/>
    </xf>
    <xf numFmtId="0" fontId="30" fillId="3" borderId="35" xfId="0" applyFont="1" applyFill="1" applyBorder="1" applyAlignment="1">
      <alignment horizontal="center" wrapText="1"/>
    </xf>
  </cellXfs>
  <cellStyles count="74">
    <cellStyle name="br" xfId="2"/>
    <cellStyle name="br 2" xfId="3"/>
    <cellStyle name="col" xfId="4"/>
    <cellStyle name="col 2" xfId="5"/>
    <cellStyle name="style0" xfId="6"/>
    <cellStyle name="style0 2" xfId="7"/>
    <cellStyle name="td" xfId="8"/>
    <cellStyle name="td 2" xfId="9"/>
    <cellStyle name="tr" xfId="10"/>
    <cellStyle name="tr 2" xfId="11"/>
    <cellStyle name="xl21" xfId="12"/>
    <cellStyle name="xl21 2" xfId="13"/>
    <cellStyle name="xl22" xfId="14"/>
    <cellStyle name="xl22 2" xfId="15"/>
    <cellStyle name="xl23" xfId="16"/>
    <cellStyle name="xl23 2" xfId="17"/>
    <cellStyle name="xl24" xfId="18"/>
    <cellStyle name="xl24 2" xfId="19"/>
    <cellStyle name="xl25" xfId="20"/>
    <cellStyle name="xl25 2" xfId="21"/>
    <cellStyle name="xl26" xfId="22"/>
    <cellStyle name="xl26 2" xfId="23"/>
    <cellStyle name="xl27" xfId="24"/>
    <cellStyle name="xl27 2" xfId="25"/>
    <cellStyle name="xl28" xfId="26"/>
    <cellStyle name="xl28 2" xfId="27"/>
    <cellStyle name="xl29" xfId="28"/>
    <cellStyle name="xl29 2" xfId="29"/>
    <cellStyle name="xl30" xfId="30"/>
    <cellStyle name="xl30 2" xfId="31"/>
    <cellStyle name="xl31" xfId="32"/>
    <cellStyle name="xl31 2" xfId="33"/>
    <cellStyle name="xl32" xfId="34"/>
    <cellStyle name="xl32 2" xfId="35"/>
    <cellStyle name="xl33" xfId="36"/>
    <cellStyle name="xl33 2" xfId="37"/>
    <cellStyle name="xl34" xfId="38"/>
    <cellStyle name="xl34 2" xfId="39"/>
    <cellStyle name="xl35" xfId="40"/>
    <cellStyle name="xl35 2" xfId="41"/>
    <cellStyle name="xl36" xfId="42"/>
    <cellStyle name="xl36 2" xfId="43"/>
    <cellStyle name="xl37" xfId="44"/>
    <cellStyle name="xl37 2" xfId="45"/>
    <cellStyle name="xl38" xfId="46"/>
    <cellStyle name="xl38 2" xfId="47"/>
    <cellStyle name="xl39" xfId="48"/>
    <cellStyle name="xl39 2" xfId="49"/>
    <cellStyle name="xl40" xfId="50"/>
    <cellStyle name="xl40 2" xfId="51"/>
    <cellStyle name="xl41" xfId="52"/>
    <cellStyle name="xl41 2" xfId="53"/>
    <cellStyle name="xl42" xfId="54"/>
    <cellStyle name="xl42 2" xfId="55"/>
    <cellStyle name="xl43" xfId="56"/>
    <cellStyle name="xl43 2" xfId="57"/>
    <cellStyle name="xl44" xfId="58"/>
    <cellStyle name="xl44 2" xfId="59"/>
    <cellStyle name="xl61" xfId="72"/>
    <cellStyle name="xl63" xfId="67"/>
    <cellStyle name="xl64" xfId="73"/>
    <cellStyle name="xl84" xfId="68"/>
    <cellStyle name="xl95" xfId="69"/>
    <cellStyle name="xl96" xfId="70"/>
    <cellStyle name="xl97" xfId="71"/>
    <cellStyle name="Гиперссылка" xfId="1" builtinId="8"/>
    <cellStyle name="Обычный" xfId="0" builtinId="0"/>
    <cellStyle name="Обычный 2" xfId="60"/>
    <cellStyle name="Обычный 3" xfId="61"/>
    <cellStyle name="Обычный 4" xfId="62"/>
    <cellStyle name="Обычный 6 2" xfId="63"/>
    <cellStyle name="Обычный_Лист1" xfId="65"/>
    <cellStyle name="Обычный_Лист2" xfId="66"/>
    <cellStyle name="Финансовый 2" xfId="6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9EB18CDC98488A334D7D41A9F8ABBE3966FEEAA4139AA79421F642318D9241154AE8764823624862A577909F4159B7A67F0E46B4EA57DD7542n1O" TargetMode="External"/><Relationship Id="rId2" Type="http://schemas.openxmlformats.org/officeDocument/2006/relationships/hyperlink" Target="consultantplus://offline/ref=9EB18CDC98488A334D7D41A9F8ABBE3966FEEAA4139AA79421F642318D9241154AE8764823634D69A077909F4159B7A67F0E46B4EA57DD7542n1O" TargetMode="External"/><Relationship Id="rId1" Type="http://schemas.openxmlformats.org/officeDocument/2006/relationships/hyperlink" Target="consultantplus://offline/ref=9EB18CDC98488A334D7D41A9F8ABBE3966FEEAA4139AA79421F642318D9241154AE8764823624867A577909F4159B7A67F0E46B4EA57DD7542n1O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117"/>
  <sheetViews>
    <sheetView tabSelected="1" zoomScaleNormal="100" zoomScaleSheetLayoutView="90" workbookViewId="0">
      <selection activeCell="D4" sqref="D4:E4"/>
    </sheetView>
  </sheetViews>
  <sheetFormatPr defaultRowHeight="15" x14ac:dyDescent="0.25"/>
  <cols>
    <col min="1" max="1" width="25.28515625" style="1" customWidth="1"/>
    <col min="2" max="2" width="52.140625" style="2" customWidth="1"/>
    <col min="3" max="4" width="18.42578125" style="2" customWidth="1"/>
    <col min="5" max="5" width="18.42578125" style="5" customWidth="1"/>
    <col min="6" max="6" width="19.7109375" style="3" customWidth="1"/>
    <col min="7" max="7" width="17.28515625" style="3" customWidth="1"/>
    <col min="8" max="8" width="11.5703125" style="3" customWidth="1"/>
    <col min="9" max="16384" width="9.140625" style="3"/>
  </cols>
  <sheetData>
    <row r="1" spans="1:8" x14ac:dyDescent="0.25">
      <c r="C1" s="3"/>
      <c r="D1" s="242" t="s">
        <v>0</v>
      </c>
      <c r="E1" s="242"/>
    </row>
    <row r="2" spans="1:8" x14ac:dyDescent="0.25">
      <c r="C2" s="3"/>
      <c r="D2" s="242" t="s">
        <v>1</v>
      </c>
      <c r="E2" s="242"/>
    </row>
    <row r="3" spans="1:8" x14ac:dyDescent="0.25">
      <c r="C3" s="3"/>
      <c r="D3" s="242" t="s">
        <v>2</v>
      </c>
      <c r="E3" s="242"/>
    </row>
    <row r="4" spans="1:8" x14ac:dyDescent="0.25">
      <c r="B4" s="4"/>
      <c r="C4" s="3"/>
      <c r="D4" s="242" t="s">
        <v>980</v>
      </c>
      <c r="E4" s="242"/>
    </row>
    <row r="5" spans="1:8" x14ac:dyDescent="0.25">
      <c r="B5" s="4"/>
      <c r="C5" s="4"/>
      <c r="D5" s="4"/>
    </row>
    <row r="6" spans="1:8" ht="30.75" customHeight="1" x14ac:dyDescent="0.25">
      <c r="A6" s="243" t="s">
        <v>3</v>
      </c>
      <c r="B6" s="243"/>
      <c r="C6" s="243"/>
      <c r="D6" s="243"/>
      <c r="E6" s="243"/>
    </row>
    <row r="7" spans="1:8" x14ac:dyDescent="0.25">
      <c r="A7" s="6"/>
      <c r="B7" s="4"/>
      <c r="C7" s="4"/>
      <c r="D7" s="4"/>
      <c r="E7" s="7" t="s">
        <v>4</v>
      </c>
    </row>
    <row r="8" spans="1:8" ht="28.5" x14ac:dyDescent="0.25">
      <c r="A8" s="8" t="s">
        <v>5</v>
      </c>
      <c r="B8" s="8" t="s">
        <v>6</v>
      </c>
      <c r="C8" s="8" t="s">
        <v>7</v>
      </c>
      <c r="D8" s="8" t="s">
        <v>8</v>
      </c>
      <c r="E8" s="9" t="s">
        <v>9</v>
      </c>
    </row>
    <row r="9" spans="1:8" x14ac:dyDescent="0.25">
      <c r="A9" s="10" t="s">
        <v>10</v>
      </c>
      <c r="B9" s="10" t="s">
        <v>11</v>
      </c>
      <c r="C9" s="11">
        <f>(C10+C16+C22+C30+C33+C44+C50+C54+C60)</f>
        <v>374782400</v>
      </c>
      <c r="D9" s="11">
        <f>(D10+D16+D22+D30+D33+D44+D50+D54+D60)</f>
        <v>386079300</v>
      </c>
      <c r="E9" s="11">
        <f>(E10+E16+E22+E30+E33+E44+E50+E54+E60)</f>
        <v>397291200</v>
      </c>
      <c r="F9" s="12"/>
      <c r="H9" s="12"/>
    </row>
    <row r="10" spans="1:8" x14ac:dyDescent="0.25">
      <c r="A10" s="8" t="s">
        <v>12</v>
      </c>
      <c r="B10" s="8" t="s">
        <v>13</v>
      </c>
      <c r="C10" s="13">
        <f>C11</f>
        <v>310023000</v>
      </c>
      <c r="D10" s="13">
        <f>D11</f>
        <v>332141000</v>
      </c>
      <c r="E10" s="13">
        <f>E11</f>
        <v>347308000</v>
      </c>
      <c r="F10" s="12"/>
      <c r="H10" s="12"/>
    </row>
    <row r="11" spans="1:8" x14ac:dyDescent="0.25">
      <c r="A11" s="14" t="s">
        <v>14</v>
      </c>
      <c r="B11" s="15" t="s">
        <v>15</v>
      </c>
      <c r="C11" s="16">
        <f>(C15+C14+C13+C12)</f>
        <v>310023000</v>
      </c>
      <c r="D11" s="16">
        <f>(D15+D14+D13+D12)</f>
        <v>332141000</v>
      </c>
      <c r="E11" s="16">
        <f>(E15+E14+E13+E12)</f>
        <v>347308000</v>
      </c>
      <c r="F11" s="12"/>
      <c r="H11" s="12"/>
    </row>
    <row r="12" spans="1:8" ht="90" x14ac:dyDescent="0.25">
      <c r="A12" s="14" t="s">
        <v>16</v>
      </c>
      <c r="B12" s="15" t="s">
        <v>17</v>
      </c>
      <c r="C12" s="16">
        <v>285452848</v>
      </c>
      <c r="D12" s="16">
        <v>305869284</v>
      </c>
      <c r="E12" s="16">
        <v>319860777</v>
      </c>
      <c r="F12" s="12"/>
      <c r="H12" s="12"/>
    </row>
    <row r="13" spans="1:8" ht="135" x14ac:dyDescent="0.25">
      <c r="A13" s="14" t="s">
        <v>18</v>
      </c>
      <c r="B13" s="15" t="s">
        <v>19</v>
      </c>
      <c r="C13" s="16">
        <v>18711872</v>
      </c>
      <c r="D13" s="16">
        <v>20047101</v>
      </c>
      <c r="E13" s="16">
        <v>20959295</v>
      </c>
      <c r="F13" s="12"/>
      <c r="H13" s="12"/>
    </row>
    <row r="14" spans="1:8" ht="60" x14ac:dyDescent="0.25">
      <c r="A14" s="14" t="s">
        <v>20</v>
      </c>
      <c r="B14" s="15" t="s">
        <v>21</v>
      </c>
      <c r="C14" s="16">
        <v>4601280</v>
      </c>
      <c r="D14" s="16">
        <v>4929615</v>
      </c>
      <c r="E14" s="16">
        <v>5153928</v>
      </c>
      <c r="F14" s="12"/>
      <c r="H14" s="12"/>
    </row>
    <row r="15" spans="1:8" ht="105" x14ac:dyDescent="0.25">
      <c r="A15" s="14" t="s">
        <v>22</v>
      </c>
      <c r="B15" s="15" t="s">
        <v>23</v>
      </c>
      <c r="C15" s="16">
        <v>1257000</v>
      </c>
      <c r="D15" s="16">
        <v>1295000</v>
      </c>
      <c r="E15" s="16">
        <v>1334000</v>
      </c>
      <c r="F15" s="12"/>
      <c r="H15" s="12"/>
    </row>
    <row r="16" spans="1:8" ht="42.75" x14ac:dyDescent="0.25">
      <c r="A16" s="9">
        <v>1.03E+16</v>
      </c>
      <c r="B16" s="17" t="s">
        <v>24</v>
      </c>
      <c r="C16" s="13">
        <f>(C18+C19+C20+C21)</f>
        <v>21671200</v>
      </c>
      <c r="D16" s="13">
        <f>(D18+D19+D20+D21)</f>
        <v>22803100</v>
      </c>
      <c r="E16" s="13">
        <f>(E18+E19+E20+E21)</f>
        <v>24199600</v>
      </c>
      <c r="F16" s="12"/>
      <c r="H16" s="12"/>
    </row>
    <row r="17" spans="1:8" ht="30" x14ac:dyDescent="0.25">
      <c r="A17" s="14" t="s">
        <v>25</v>
      </c>
      <c r="B17" s="15" t="s">
        <v>26</v>
      </c>
      <c r="C17" s="16"/>
      <c r="D17" s="16"/>
      <c r="E17" s="16"/>
      <c r="F17" s="12"/>
      <c r="H17" s="12"/>
    </row>
    <row r="18" spans="1:8" ht="90" x14ac:dyDescent="0.25">
      <c r="A18" s="14" t="s">
        <v>27</v>
      </c>
      <c r="B18" s="15" t="s">
        <v>28</v>
      </c>
      <c r="C18" s="16">
        <v>9930500</v>
      </c>
      <c r="D18" s="16">
        <v>10511900</v>
      </c>
      <c r="E18" s="16">
        <v>11138500</v>
      </c>
      <c r="F18" s="12"/>
      <c r="H18" s="12"/>
    </row>
    <row r="19" spans="1:8" ht="105" x14ac:dyDescent="0.25">
      <c r="A19" s="14" t="s">
        <v>29</v>
      </c>
      <c r="B19" s="15" t="s">
        <v>30</v>
      </c>
      <c r="C19" s="16">
        <v>51200</v>
      </c>
      <c r="D19" s="16">
        <v>52800</v>
      </c>
      <c r="E19" s="16">
        <v>54900</v>
      </c>
      <c r="F19" s="12"/>
      <c r="H19" s="12"/>
    </row>
    <row r="20" spans="1:8" ht="90" x14ac:dyDescent="0.25">
      <c r="A20" s="14" t="s">
        <v>31</v>
      </c>
      <c r="B20" s="15" t="s">
        <v>32</v>
      </c>
      <c r="C20" s="16">
        <v>12971100</v>
      </c>
      <c r="D20" s="16">
        <v>13692200</v>
      </c>
      <c r="E20" s="16">
        <v>14419900</v>
      </c>
      <c r="F20" s="12"/>
      <c r="H20" s="12"/>
    </row>
    <row r="21" spans="1:8" ht="90" x14ac:dyDescent="0.25">
      <c r="A21" s="14" t="s">
        <v>33</v>
      </c>
      <c r="B21" s="15" t="s">
        <v>34</v>
      </c>
      <c r="C21" s="16">
        <v>-1281600</v>
      </c>
      <c r="D21" s="16">
        <v>-1453800</v>
      </c>
      <c r="E21" s="16">
        <v>-1413700</v>
      </c>
      <c r="F21" s="12"/>
      <c r="H21" s="12"/>
    </row>
    <row r="22" spans="1:8" x14ac:dyDescent="0.25">
      <c r="A22" s="8" t="s">
        <v>35</v>
      </c>
      <c r="B22" s="8" t="s">
        <v>36</v>
      </c>
      <c r="C22" s="13">
        <f>(C23+C26+C28)</f>
        <v>22052700</v>
      </c>
      <c r="D22" s="13">
        <f>(D23+D26+D28)</f>
        <v>10084200</v>
      </c>
      <c r="E22" s="13">
        <f>(E23+E26+E28)</f>
        <v>4720100</v>
      </c>
      <c r="F22" s="12"/>
      <c r="H22" s="12"/>
    </row>
    <row r="23" spans="1:8" ht="28.5" x14ac:dyDescent="0.25">
      <c r="A23" s="8" t="s">
        <v>37</v>
      </c>
      <c r="B23" s="17" t="s">
        <v>38</v>
      </c>
      <c r="C23" s="13">
        <f>(C25+C24)</f>
        <v>17556000</v>
      </c>
      <c r="D23" s="13">
        <f>(D25+D24)</f>
        <v>5460000</v>
      </c>
      <c r="E23" s="13">
        <f>(E25+E24)</f>
        <v>0</v>
      </c>
      <c r="F23" s="12"/>
      <c r="H23" s="12"/>
    </row>
    <row r="24" spans="1:8" ht="30" x14ac:dyDescent="0.25">
      <c r="A24" s="14" t="s">
        <v>39</v>
      </c>
      <c r="B24" s="15" t="s">
        <v>38</v>
      </c>
      <c r="C24" s="16">
        <v>17546000</v>
      </c>
      <c r="D24" s="16">
        <v>5460000</v>
      </c>
      <c r="E24" s="18">
        <v>0</v>
      </c>
      <c r="F24" s="12"/>
      <c r="H24" s="12"/>
    </row>
    <row r="25" spans="1:8" ht="45" x14ac:dyDescent="0.25">
      <c r="A25" s="14" t="s">
        <v>40</v>
      </c>
      <c r="B25" s="15" t="s">
        <v>41</v>
      </c>
      <c r="C25" s="16">
        <v>10000</v>
      </c>
      <c r="D25" s="18">
        <v>0</v>
      </c>
      <c r="E25" s="18">
        <v>0</v>
      </c>
      <c r="F25" s="12"/>
      <c r="H25" s="12"/>
    </row>
    <row r="26" spans="1:8" x14ac:dyDescent="0.25">
      <c r="A26" s="8" t="s">
        <v>42</v>
      </c>
      <c r="B26" s="17" t="s">
        <v>43</v>
      </c>
      <c r="C26" s="13">
        <f>C27</f>
        <v>3387700</v>
      </c>
      <c r="D26" s="13">
        <f>D27</f>
        <v>3523200</v>
      </c>
      <c r="E26" s="13">
        <f>E27</f>
        <v>3664100</v>
      </c>
      <c r="F26" s="12"/>
      <c r="H26" s="12"/>
    </row>
    <row r="27" spans="1:8" x14ac:dyDescent="0.25">
      <c r="A27" s="14" t="s">
        <v>44</v>
      </c>
      <c r="B27" s="15" t="s">
        <v>43</v>
      </c>
      <c r="C27" s="16">
        <v>3387700</v>
      </c>
      <c r="D27" s="16">
        <v>3523200</v>
      </c>
      <c r="E27" s="16">
        <v>3664100</v>
      </c>
      <c r="F27" s="12"/>
      <c r="H27" s="12"/>
    </row>
    <row r="28" spans="1:8" ht="28.5" x14ac:dyDescent="0.25">
      <c r="A28" s="8" t="s">
        <v>45</v>
      </c>
      <c r="B28" s="17" t="s">
        <v>46</v>
      </c>
      <c r="C28" s="9">
        <f>C29</f>
        <v>1109000</v>
      </c>
      <c r="D28" s="9">
        <f>D29</f>
        <v>1101000</v>
      </c>
      <c r="E28" s="9">
        <f>E29</f>
        <v>1056000</v>
      </c>
      <c r="F28" s="12"/>
      <c r="H28" s="12"/>
    </row>
    <row r="29" spans="1:8" ht="45" x14ac:dyDescent="0.25">
      <c r="A29" s="14" t="s">
        <v>47</v>
      </c>
      <c r="B29" s="15" t="s">
        <v>48</v>
      </c>
      <c r="C29" s="19">
        <v>1109000</v>
      </c>
      <c r="D29" s="16">
        <v>1101000</v>
      </c>
      <c r="E29" s="16">
        <v>1056000</v>
      </c>
      <c r="F29" s="12"/>
      <c r="H29" s="12"/>
    </row>
    <row r="30" spans="1:8" x14ac:dyDescent="0.25">
      <c r="A30" s="8" t="s">
        <v>49</v>
      </c>
      <c r="B30" s="8" t="s">
        <v>50</v>
      </c>
      <c r="C30" s="13">
        <f t="shared" ref="C30:E31" si="0">C31</f>
        <v>90000</v>
      </c>
      <c r="D30" s="13">
        <f t="shared" si="0"/>
        <v>100000</v>
      </c>
      <c r="E30" s="13">
        <f t="shared" si="0"/>
        <v>110000</v>
      </c>
      <c r="F30" s="12"/>
      <c r="H30" s="12"/>
    </row>
    <row r="31" spans="1:8" ht="45" x14ac:dyDescent="0.25">
      <c r="A31" s="14" t="s">
        <v>51</v>
      </c>
      <c r="B31" s="15" t="s">
        <v>52</v>
      </c>
      <c r="C31" s="16">
        <f t="shared" si="0"/>
        <v>90000</v>
      </c>
      <c r="D31" s="16">
        <f t="shared" si="0"/>
        <v>100000</v>
      </c>
      <c r="E31" s="16">
        <f t="shared" si="0"/>
        <v>110000</v>
      </c>
      <c r="F31" s="12"/>
      <c r="H31" s="12"/>
    </row>
    <row r="32" spans="1:8" ht="60" x14ac:dyDescent="0.25">
      <c r="A32" s="14" t="s">
        <v>53</v>
      </c>
      <c r="B32" s="15" t="s">
        <v>54</v>
      </c>
      <c r="C32" s="16">
        <v>90000</v>
      </c>
      <c r="D32" s="16">
        <v>100000</v>
      </c>
      <c r="E32" s="16">
        <v>110000</v>
      </c>
      <c r="F32" s="12"/>
      <c r="H32" s="12"/>
    </row>
    <row r="33" spans="1:8" ht="57" x14ac:dyDescent="0.25">
      <c r="A33" s="8" t="s">
        <v>55</v>
      </c>
      <c r="B33" s="8" t="s">
        <v>56</v>
      </c>
      <c r="C33" s="13">
        <f>C34+C41</f>
        <v>16973000</v>
      </c>
      <c r="D33" s="13">
        <f>D34+D41</f>
        <v>16976000</v>
      </c>
      <c r="E33" s="13">
        <f>E34+E41</f>
        <v>16976000</v>
      </c>
      <c r="F33" s="12"/>
      <c r="H33" s="12"/>
    </row>
    <row r="34" spans="1:8" ht="105" x14ac:dyDescent="0.25">
      <c r="A34" s="14" t="s">
        <v>57</v>
      </c>
      <c r="B34" s="15" t="s">
        <v>58</v>
      </c>
      <c r="C34" s="16">
        <f>C36+C38+C40</f>
        <v>16961000</v>
      </c>
      <c r="D34" s="16">
        <f>(D36+D38+D40)</f>
        <v>16961000</v>
      </c>
      <c r="E34" s="16">
        <f>(E36+E38+E40)</f>
        <v>16961000</v>
      </c>
      <c r="F34" s="12"/>
      <c r="H34" s="12"/>
    </row>
    <row r="35" spans="1:8" ht="75" x14ac:dyDescent="0.25">
      <c r="A35" s="14" t="s">
        <v>59</v>
      </c>
      <c r="B35" s="15" t="s">
        <v>60</v>
      </c>
      <c r="C35" s="16">
        <f>C36</f>
        <v>16000000</v>
      </c>
      <c r="D35" s="16">
        <v>15000000</v>
      </c>
      <c r="E35" s="16">
        <v>15000000</v>
      </c>
      <c r="F35" s="12"/>
      <c r="H35" s="12"/>
    </row>
    <row r="36" spans="1:8" ht="105" x14ac:dyDescent="0.25">
      <c r="A36" s="14" t="s">
        <v>61</v>
      </c>
      <c r="B36" s="15" t="s">
        <v>62</v>
      </c>
      <c r="C36" s="16">
        <v>16000000</v>
      </c>
      <c r="D36" s="16">
        <v>16000000</v>
      </c>
      <c r="E36" s="16">
        <v>16000000</v>
      </c>
      <c r="F36" s="12"/>
      <c r="H36" s="12"/>
    </row>
    <row r="37" spans="1:8" ht="105" x14ac:dyDescent="0.25">
      <c r="A37" s="19">
        <v>1.11050200000001E+16</v>
      </c>
      <c r="B37" s="15" t="s">
        <v>63</v>
      </c>
      <c r="C37" s="16">
        <f>C38</f>
        <v>90000</v>
      </c>
      <c r="D37" s="16">
        <v>90000</v>
      </c>
      <c r="E37" s="16">
        <v>90000</v>
      </c>
      <c r="F37" s="12"/>
      <c r="H37" s="12"/>
    </row>
    <row r="38" spans="1:8" ht="90" x14ac:dyDescent="0.25">
      <c r="A38" s="19" t="s">
        <v>64</v>
      </c>
      <c r="B38" s="15" t="s">
        <v>65</v>
      </c>
      <c r="C38" s="16">
        <v>90000</v>
      </c>
      <c r="D38" s="16">
        <v>90000</v>
      </c>
      <c r="E38" s="16">
        <v>90000</v>
      </c>
      <c r="F38" s="12"/>
      <c r="H38" s="12"/>
    </row>
    <row r="39" spans="1:8" ht="105" x14ac:dyDescent="0.25">
      <c r="A39" s="14" t="s">
        <v>66</v>
      </c>
      <c r="B39" s="15" t="s">
        <v>67</v>
      </c>
      <c r="C39" s="16">
        <f>C40</f>
        <v>871000</v>
      </c>
      <c r="D39" s="16">
        <f>D40</f>
        <v>871000</v>
      </c>
      <c r="E39" s="16">
        <f>E40</f>
        <v>871000</v>
      </c>
      <c r="F39" s="12"/>
      <c r="H39" s="12"/>
    </row>
    <row r="40" spans="1:8" ht="75" x14ac:dyDescent="0.25">
      <c r="A40" s="14" t="s">
        <v>68</v>
      </c>
      <c r="B40" s="15" t="s">
        <v>69</v>
      </c>
      <c r="C40" s="16">
        <v>871000</v>
      </c>
      <c r="D40" s="16">
        <v>871000</v>
      </c>
      <c r="E40" s="16">
        <v>871000</v>
      </c>
      <c r="F40" s="12"/>
      <c r="H40" s="12"/>
    </row>
    <row r="41" spans="1:8" ht="30" x14ac:dyDescent="0.25">
      <c r="A41" s="14" t="s">
        <v>70</v>
      </c>
      <c r="B41" s="15" t="s">
        <v>71</v>
      </c>
      <c r="C41" s="16">
        <f>C43</f>
        <v>12000</v>
      </c>
      <c r="D41" s="16">
        <f>D43</f>
        <v>15000</v>
      </c>
      <c r="E41" s="16">
        <f>E43</f>
        <v>15000</v>
      </c>
      <c r="F41" s="12"/>
      <c r="H41" s="12"/>
    </row>
    <row r="42" spans="1:8" ht="60" x14ac:dyDescent="0.25">
      <c r="A42" s="14" t="s">
        <v>72</v>
      </c>
      <c r="B42" s="15" t="s">
        <v>73</v>
      </c>
      <c r="C42" s="16">
        <f>C43</f>
        <v>12000</v>
      </c>
      <c r="D42" s="16">
        <f>D43</f>
        <v>15000</v>
      </c>
      <c r="E42" s="16">
        <f>E43</f>
        <v>15000</v>
      </c>
      <c r="F42" s="12"/>
      <c r="H42" s="12"/>
    </row>
    <row r="43" spans="1:8" ht="60" x14ac:dyDescent="0.25">
      <c r="A43" s="14" t="s">
        <v>74</v>
      </c>
      <c r="B43" s="15" t="s">
        <v>75</v>
      </c>
      <c r="C43" s="16">
        <v>12000</v>
      </c>
      <c r="D43" s="16">
        <v>15000</v>
      </c>
      <c r="E43" s="16">
        <v>15000</v>
      </c>
      <c r="F43" s="12"/>
      <c r="H43" s="12"/>
    </row>
    <row r="44" spans="1:8" ht="28.5" x14ac:dyDescent="0.25">
      <c r="A44" s="8" t="s">
        <v>76</v>
      </c>
      <c r="B44" s="8" t="s">
        <v>77</v>
      </c>
      <c r="C44" s="13">
        <f>(C46+C47+C49)</f>
        <v>836000</v>
      </c>
      <c r="D44" s="13">
        <f>(D46+D47+D49)</f>
        <v>836000</v>
      </c>
      <c r="E44" s="13">
        <f>(E46+E47+E49)</f>
        <v>836000</v>
      </c>
      <c r="F44" s="12"/>
      <c r="H44" s="12"/>
    </row>
    <row r="45" spans="1:8" ht="30" x14ac:dyDescent="0.25">
      <c r="A45" s="14" t="s">
        <v>78</v>
      </c>
      <c r="B45" s="15" t="s">
        <v>79</v>
      </c>
      <c r="C45" s="16">
        <f>(C49+C47+C46)</f>
        <v>836000</v>
      </c>
      <c r="D45" s="16">
        <f>(D49+D47+D46)</f>
        <v>836000</v>
      </c>
      <c r="E45" s="16">
        <f>(E49+E47+E46)</f>
        <v>836000</v>
      </c>
      <c r="F45" s="12"/>
      <c r="H45" s="12"/>
    </row>
    <row r="46" spans="1:8" ht="30" x14ac:dyDescent="0.25">
      <c r="A46" s="14" t="s">
        <v>80</v>
      </c>
      <c r="B46" s="15" t="s">
        <v>81</v>
      </c>
      <c r="C46" s="16">
        <v>315500</v>
      </c>
      <c r="D46" s="16">
        <v>315500</v>
      </c>
      <c r="E46" s="16">
        <v>315500</v>
      </c>
      <c r="F46" s="12"/>
      <c r="H46" s="12"/>
    </row>
    <row r="47" spans="1:8" ht="30" x14ac:dyDescent="0.25">
      <c r="A47" s="14" t="s">
        <v>82</v>
      </c>
      <c r="B47" s="15" t="s">
        <v>83</v>
      </c>
      <c r="C47" s="16">
        <v>58980</v>
      </c>
      <c r="D47" s="18">
        <v>58980</v>
      </c>
      <c r="E47" s="16">
        <v>58980</v>
      </c>
      <c r="F47" s="12"/>
      <c r="H47" s="12"/>
    </row>
    <row r="48" spans="1:8" ht="30" x14ac:dyDescent="0.25">
      <c r="A48" s="14" t="s">
        <v>84</v>
      </c>
      <c r="B48" s="15" t="s">
        <v>85</v>
      </c>
      <c r="C48" s="16">
        <f>C49</f>
        <v>461520</v>
      </c>
      <c r="D48" s="16">
        <f>D49</f>
        <v>461520</v>
      </c>
      <c r="E48" s="16">
        <f>E49</f>
        <v>461520</v>
      </c>
      <c r="F48" s="12"/>
      <c r="H48" s="12"/>
    </row>
    <row r="49" spans="1:8" x14ac:dyDescent="0.25">
      <c r="A49" s="20" t="s">
        <v>86</v>
      </c>
      <c r="B49" s="21" t="s">
        <v>87</v>
      </c>
      <c r="C49" s="22">
        <v>461520</v>
      </c>
      <c r="D49" s="22">
        <v>461520</v>
      </c>
      <c r="E49" s="22">
        <v>461520</v>
      </c>
      <c r="F49" s="12"/>
      <c r="H49" s="12"/>
    </row>
    <row r="50" spans="1:8" ht="42.75" x14ac:dyDescent="0.25">
      <c r="A50" s="23" t="s">
        <v>88</v>
      </c>
      <c r="B50" s="17" t="s">
        <v>89</v>
      </c>
      <c r="C50" s="13">
        <f t="shared" ref="C50:E52" si="1">C51</f>
        <v>51000</v>
      </c>
      <c r="D50" s="13">
        <f t="shared" si="1"/>
        <v>53000</v>
      </c>
      <c r="E50" s="13">
        <f t="shared" si="1"/>
        <v>55000</v>
      </c>
      <c r="F50" s="12"/>
      <c r="H50" s="12"/>
    </row>
    <row r="51" spans="1:8" x14ac:dyDescent="0.25">
      <c r="A51" s="24" t="s">
        <v>90</v>
      </c>
      <c r="B51" s="15" t="s">
        <v>91</v>
      </c>
      <c r="C51" s="16">
        <f t="shared" si="1"/>
        <v>51000</v>
      </c>
      <c r="D51" s="16">
        <f t="shared" si="1"/>
        <v>53000</v>
      </c>
      <c r="E51" s="16">
        <f t="shared" si="1"/>
        <v>55000</v>
      </c>
      <c r="F51" s="12"/>
      <c r="H51" s="12"/>
    </row>
    <row r="52" spans="1:8" x14ac:dyDescent="0.25">
      <c r="A52" s="24" t="s">
        <v>92</v>
      </c>
      <c r="B52" s="15" t="s">
        <v>93</v>
      </c>
      <c r="C52" s="16">
        <f t="shared" si="1"/>
        <v>51000</v>
      </c>
      <c r="D52" s="16">
        <f t="shared" si="1"/>
        <v>53000</v>
      </c>
      <c r="E52" s="16">
        <f t="shared" si="1"/>
        <v>55000</v>
      </c>
      <c r="F52" s="12"/>
      <c r="H52" s="12"/>
    </row>
    <row r="53" spans="1:8" ht="30" x14ac:dyDescent="0.25">
      <c r="A53" s="24" t="s">
        <v>94</v>
      </c>
      <c r="B53" s="15" t="s">
        <v>95</v>
      </c>
      <c r="C53" s="16">
        <v>51000</v>
      </c>
      <c r="D53" s="16">
        <v>53000</v>
      </c>
      <c r="E53" s="16">
        <v>55000</v>
      </c>
      <c r="F53" s="12"/>
      <c r="H53" s="12"/>
    </row>
    <row r="54" spans="1:8" ht="28.5" x14ac:dyDescent="0.25">
      <c r="A54" s="23" t="s">
        <v>96</v>
      </c>
      <c r="B54" s="25" t="s">
        <v>97</v>
      </c>
      <c r="C54" s="9">
        <f>(C57+C59)</f>
        <v>3050000</v>
      </c>
      <c r="D54" s="9">
        <f>(D57+D59)</f>
        <v>3050000</v>
      </c>
      <c r="E54" s="9">
        <f>(E57+E59)</f>
        <v>3050000</v>
      </c>
      <c r="F54" s="12"/>
      <c r="H54" s="12"/>
    </row>
    <row r="55" spans="1:8" ht="30" x14ac:dyDescent="0.25">
      <c r="A55" s="24" t="s">
        <v>98</v>
      </c>
      <c r="B55" s="26" t="s">
        <v>99</v>
      </c>
      <c r="C55" s="19">
        <f>(C57+C59)</f>
        <v>3050000</v>
      </c>
      <c r="D55" s="19">
        <f>(D57+D59)</f>
        <v>3050000</v>
      </c>
      <c r="E55" s="19">
        <f>(E57+E59)</f>
        <v>3050000</v>
      </c>
      <c r="F55" s="12"/>
      <c r="H55" s="12"/>
    </row>
    <row r="56" spans="1:8" ht="45" x14ac:dyDescent="0.25">
      <c r="A56" s="24" t="s">
        <v>100</v>
      </c>
      <c r="B56" s="26" t="s">
        <v>101</v>
      </c>
      <c r="C56" s="19">
        <f>C57</f>
        <v>3000000</v>
      </c>
      <c r="D56" s="19">
        <f>D57</f>
        <v>3000000</v>
      </c>
      <c r="E56" s="19">
        <f>E57</f>
        <v>3000000</v>
      </c>
      <c r="F56" s="12"/>
      <c r="H56" s="12"/>
    </row>
    <row r="57" spans="1:8" ht="75" x14ac:dyDescent="0.25">
      <c r="A57" s="24" t="s">
        <v>102</v>
      </c>
      <c r="B57" s="26" t="s">
        <v>103</v>
      </c>
      <c r="C57" s="19">
        <v>3000000</v>
      </c>
      <c r="D57" s="16">
        <v>3000000</v>
      </c>
      <c r="E57" s="16">
        <v>3000000</v>
      </c>
      <c r="F57" s="12"/>
      <c r="H57" s="12"/>
    </row>
    <row r="58" spans="1:8" ht="60" x14ac:dyDescent="0.25">
      <c r="A58" s="24" t="s">
        <v>104</v>
      </c>
      <c r="B58" s="26" t="s">
        <v>105</v>
      </c>
      <c r="C58" s="19">
        <f>C59</f>
        <v>50000</v>
      </c>
      <c r="D58" s="19">
        <f>D59</f>
        <v>50000</v>
      </c>
      <c r="E58" s="19">
        <f>E59</f>
        <v>50000</v>
      </c>
      <c r="F58" s="12"/>
      <c r="H58" s="12"/>
    </row>
    <row r="59" spans="1:8" ht="60" x14ac:dyDescent="0.25">
      <c r="A59" s="24" t="s">
        <v>106</v>
      </c>
      <c r="B59" s="26" t="s">
        <v>107</v>
      </c>
      <c r="C59" s="19">
        <v>50000</v>
      </c>
      <c r="D59" s="16">
        <v>50000</v>
      </c>
      <c r="E59" s="16">
        <v>50000</v>
      </c>
      <c r="F59" s="12"/>
      <c r="H59" s="12"/>
    </row>
    <row r="60" spans="1:8" ht="28.5" x14ac:dyDescent="0.25">
      <c r="A60" s="8" t="s">
        <v>108</v>
      </c>
      <c r="B60" s="17" t="s">
        <v>109</v>
      </c>
      <c r="C60" s="13">
        <f>C61+C62+C63</f>
        <v>35500</v>
      </c>
      <c r="D60" s="13">
        <f>D61+D62+D63</f>
        <v>36000</v>
      </c>
      <c r="E60" s="13">
        <f>E61+E62+E63</f>
        <v>36500</v>
      </c>
      <c r="F60" s="12"/>
      <c r="H60" s="12"/>
    </row>
    <row r="61" spans="1:8" ht="141.75" x14ac:dyDescent="0.25">
      <c r="A61" s="24" t="s">
        <v>110</v>
      </c>
      <c r="B61" s="27" t="s">
        <v>111</v>
      </c>
      <c r="C61" s="28">
        <v>5500</v>
      </c>
      <c r="D61" s="28">
        <v>5500</v>
      </c>
      <c r="E61" s="29">
        <v>6000</v>
      </c>
      <c r="F61" s="12"/>
      <c r="H61" s="12"/>
    </row>
    <row r="62" spans="1:8" ht="110.25" x14ac:dyDescent="0.25">
      <c r="A62" s="24" t="s">
        <v>112</v>
      </c>
      <c r="B62" s="27" t="s">
        <v>113</v>
      </c>
      <c r="C62" s="28">
        <v>22750</v>
      </c>
      <c r="D62" s="28">
        <v>22750</v>
      </c>
      <c r="E62" s="29">
        <v>22750</v>
      </c>
      <c r="F62" s="12"/>
      <c r="H62" s="12"/>
    </row>
    <row r="63" spans="1:8" ht="126" x14ac:dyDescent="0.25">
      <c r="A63" s="24" t="s">
        <v>114</v>
      </c>
      <c r="B63" s="30" t="s">
        <v>115</v>
      </c>
      <c r="C63" s="28">
        <v>7250</v>
      </c>
      <c r="D63" s="28">
        <v>7750</v>
      </c>
      <c r="E63" s="29">
        <v>7750</v>
      </c>
      <c r="F63" s="12"/>
      <c r="H63" s="12"/>
    </row>
    <row r="64" spans="1:8" x14ac:dyDescent="0.25">
      <c r="A64" s="31" t="s">
        <v>116</v>
      </c>
      <c r="B64" s="32" t="s">
        <v>117</v>
      </c>
      <c r="C64" s="33">
        <f>C65+C106</f>
        <v>942405476.43000007</v>
      </c>
      <c r="D64" s="33">
        <f>D65</f>
        <v>848548573.43999994</v>
      </c>
      <c r="E64" s="33">
        <f>E65</f>
        <v>1285067860.0699999</v>
      </c>
      <c r="F64" s="12"/>
      <c r="H64" s="12"/>
    </row>
    <row r="65" spans="1:8" ht="45" x14ac:dyDescent="0.25">
      <c r="A65" s="34" t="s">
        <v>118</v>
      </c>
      <c r="B65" s="35" t="s">
        <v>119</v>
      </c>
      <c r="C65" s="33">
        <f>C66+C71+C88+C101</f>
        <v>942394812.9000001</v>
      </c>
      <c r="D65" s="33">
        <f>D66+D71+D88+D101</f>
        <v>848548573.43999994</v>
      </c>
      <c r="E65" s="33">
        <f>E66+E71+E88+E101</f>
        <v>1285067860.0699999</v>
      </c>
      <c r="F65" s="12"/>
      <c r="H65" s="12"/>
    </row>
    <row r="66" spans="1:8" ht="29.25" x14ac:dyDescent="0.25">
      <c r="A66" s="31" t="s">
        <v>120</v>
      </c>
      <c r="B66" s="36" t="s">
        <v>121</v>
      </c>
      <c r="C66" s="33">
        <f>C67+C69</f>
        <v>50067000</v>
      </c>
      <c r="D66" s="33">
        <f>D67+D69</f>
        <v>7918000</v>
      </c>
      <c r="E66" s="33">
        <f>E67+E69</f>
        <v>6954000</v>
      </c>
      <c r="F66" s="12"/>
      <c r="H66" s="12"/>
    </row>
    <row r="67" spans="1:8" x14ac:dyDescent="0.25">
      <c r="A67" s="34" t="s">
        <v>122</v>
      </c>
      <c r="B67" s="37" t="s">
        <v>123</v>
      </c>
      <c r="C67" s="38">
        <f>C68</f>
        <v>11120000</v>
      </c>
      <c r="D67" s="38">
        <f>D68</f>
        <v>7918000</v>
      </c>
      <c r="E67" s="38">
        <f>E68</f>
        <v>6954000</v>
      </c>
      <c r="F67" s="12"/>
      <c r="H67" s="12"/>
    </row>
    <row r="68" spans="1:8" ht="45" x14ac:dyDescent="0.25">
      <c r="A68" s="34" t="s">
        <v>124</v>
      </c>
      <c r="B68" s="37" t="s">
        <v>125</v>
      </c>
      <c r="C68" s="38">
        <v>11120000</v>
      </c>
      <c r="D68" s="38">
        <v>7918000</v>
      </c>
      <c r="E68" s="38">
        <v>6954000</v>
      </c>
      <c r="F68" s="12"/>
      <c r="H68" s="12"/>
    </row>
    <row r="69" spans="1:8" ht="30" x14ac:dyDescent="0.25">
      <c r="A69" s="34" t="s">
        <v>126</v>
      </c>
      <c r="B69" s="37" t="s">
        <v>127</v>
      </c>
      <c r="C69" s="38">
        <f>C70</f>
        <v>38947000</v>
      </c>
      <c r="D69" s="38">
        <f>D70</f>
        <v>0</v>
      </c>
      <c r="E69" s="38">
        <f>E70</f>
        <v>0</v>
      </c>
    </row>
    <row r="70" spans="1:8" ht="45" x14ac:dyDescent="0.25">
      <c r="A70" s="34" t="s">
        <v>128</v>
      </c>
      <c r="B70" s="37" t="s">
        <v>129</v>
      </c>
      <c r="C70" s="38">
        <v>38947000</v>
      </c>
      <c r="D70" s="38">
        <v>0</v>
      </c>
      <c r="E70" s="38">
        <v>0</v>
      </c>
    </row>
    <row r="71" spans="1:8" ht="42.75" x14ac:dyDescent="0.25">
      <c r="A71" s="31" t="s">
        <v>130</v>
      </c>
      <c r="B71" s="32" t="s">
        <v>131</v>
      </c>
      <c r="C71" s="33">
        <f>C72+C74+C76+C78+C80+C82+C84+C86</f>
        <v>229058315.32999998</v>
      </c>
      <c r="D71" s="33">
        <f t="shared" ref="D71:E71" si="2">D72+D74+D76+D78+D80+D82+D86</f>
        <v>206248623.74000001</v>
      </c>
      <c r="E71" s="33">
        <f t="shared" si="2"/>
        <v>665130957.76999998</v>
      </c>
    </row>
    <row r="72" spans="1:8" ht="45" x14ac:dyDescent="0.25">
      <c r="A72" s="34" t="s">
        <v>132</v>
      </c>
      <c r="B72" s="39" t="s">
        <v>133</v>
      </c>
      <c r="C72" s="40">
        <f>C73</f>
        <v>9956503</v>
      </c>
      <c r="D72" s="40">
        <f>D73</f>
        <v>8024900</v>
      </c>
      <c r="E72" s="40">
        <f>E73</f>
        <v>112315474</v>
      </c>
    </row>
    <row r="73" spans="1:8" ht="45" x14ac:dyDescent="0.25">
      <c r="A73" s="34" t="s">
        <v>134</v>
      </c>
      <c r="B73" s="39" t="s">
        <v>135</v>
      </c>
      <c r="C73" s="41">
        <v>9956503</v>
      </c>
      <c r="D73" s="40">
        <f>3024900+5000000</f>
        <v>8024900</v>
      </c>
      <c r="E73" s="40">
        <f>6650000+83706629+21958845</f>
        <v>112315474</v>
      </c>
    </row>
    <row r="74" spans="1:8" ht="90" x14ac:dyDescent="0.25">
      <c r="A74" s="34" t="s">
        <v>136</v>
      </c>
      <c r="B74" s="37" t="s">
        <v>137</v>
      </c>
      <c r="C74" s="40">
        <f>C75</f>
        <v>172731812</v>
      </c>
      <c r="D74" s="40">
        <f>D75</f>
        <v>114587755.25</v>
      </c>
      <c r="E74" s="40">
        <f>E75</f>
        <v>472422924.97000003</v>
      </c>
    </row>
    <row r="75" spans="1:8" ht="105" x14ac:dyDescent="0.25">
      <c r="A75" s="34" t="s">
        <v>138</v>
      </c>
      <c r="B75" s="37" t="s">
        <v>139</v>
      </c>
      <c r="C75" s="41">
        <v>172731812</v>
      </c>
      <c r="D75" s="40">
        <v>114587755.25</v>
      </c>
      <c r="E75" s="40">
        <v>472422924.97000003</v>
      </c>
    </row>
    <row r="76" spans="1:8" ht="30" x14ac:dyDescent="0.25">
      <c r="A76" s="34" t="s">
        <v>140</v>
      </c>
      <c r="B76" s="37" t="s">
        <v>141</v>
      </c>
      <c r="C76" s="40">
        <f>C77</f>
        <v>0</v>
      </c>
      <c r="D76" s="40">
        <f>D77</f>
        <v>42695750.490000002</v>
      </c>
      <c r="E76" s="40">
        <f>E77</f>
        <v>58514559.799999997</v>
      </c>
    </row>
    <row r="77" spans="1:8" ht="45" x14ac:dyDescent="0.25">
      <c r="A77" s="34" t="s">
        <v>142</v>
      </c>
      <c r="B77" s="37" t="s">
        <v>143</v>
      </c>
      <c r="C77" s="40">
        <v>0</v>
      </c>
      <c r="D77" s="40">
        <v>42695750.490000002</v>
      </c>
      <c r="E77" s="40">
        <v>58514559.799999997</v>
      </c>
    </row>
    <row r="78" spans="1:8" ht="45" x14ac:dyDescent="0.25">
      <c r="A78" s="34" t="s">
        <v>144</v>
      </c>
      <c r="B78" s="37" t="s">
        <v>145</v>
      </c>
      <c r="C78" s="40">
        <f>C79</f>
        <v>3939508</v>
      </c>
      <c r="D78" s="40">
        <f>D79</f>
        <v>2930057</v>
      </c>
      <c r="E78" s="40">
        <f>E79</f>
        <v>1000000</v>
      </c>
      <c r="G78" s="3" t="s">
        <v>146</v>
      </c>
    </row>
    <row r="79" spans="1:8" ht="45" x14ac:dyDescent="0.25">
      <c r="A79" s="42" t="s">
        <v>147</v>
      </c>
      <c r="B79" s="37" t="s">
        <v>148</v>
      </c>
      <c r="C79" s="40">
        <v>3939508</v>
      </c>
      <c r="D79" s="40">
        <v>2930057</v>
      </c>
      <c r="E79" s="40">
        <v>1000000</v>
      </c>
      <c r="F79" s="3" t="s">
        <v>149</v>
      </c>
    </row>
    <row r="80" spans="1:8" ht="30" x14ac:dyDescent="0.25">
      <c r="A80" s="34" t="s">
        <v>150</v>
      </c>
      <c r="B80" s="37" t="s">
        <v>151</v>
      </c>
      <c r="C80" s="40">
        <f>C81</f>
        <v>4835508</v>
      </c>
      <c r="D80" s="40">
        <f>D81</f>
        <v>4835508</v>
      </c>
      <c r="E80" s="40">
        <f>E81</f>
        <v>4835508</v>
      </c>
    </row>
    <row r="81" spans="1:5" ht="45" x14ac:dyDescent="0.25">
      <c r="A81" s="34" t="s">
        <v>152</v>
      </c>
      <c r="B81" s="43" t="s">
        <v>153</v>
      </c>
      <c r="C81" s="40">
        <v>4835508</v>
      </c>
      <c r="D81" s="40">
        <v>4835508</v>
      </c>
      <c r="E81" s="40">
        <v>4835508</v>
      </c>
    </row>
    <row r="82" spans="1:5" ht="64.5" customHeight="1" x14ac:dyDescent="0.25">
      <c r="A82" s="34" t="s">
        <v>807</v>
      </c>
      <c r="B82" s="39" t="s">
        <v>809</v>
      </c>
      <c r="C82" s="40">
        <f>C83</f>
        <v>344405</v>
      </c>
      <c r="D82" s="40">
        <f>D83</f>
        <v>0</v>
      </c>
      <c r="E82" s="40">
        <f>E83</f>
        <v>0</v>
      </c>
    </row>
    <row r="83" spans="1:5" ht="69.75" customHeight="1" x14ac:dyDescent="0.25">
      <c r="A83" s="34" t="s">
        <v>808</v>
      </c>
      <c r="B83" s="39" t="s">
        <v>810</v>
      </c>
      <c r="C83" s="40">
        <v>344405</v>
      </c>
      <c r="D83" s="40">
        <v>0</v>
      </c>
      <c r="E83" s="40">
        <v>0</v>
      </c>
    </row>
    <row r="84" spans="1:5" ht="69.75" customHeight="1" x14ac:dyDescent="0.25">
      <c r="A84" s="34" t="s">
        <v>909</v>
      </c>
      <c r="B84" s="39" t="s">
        <v>910</v>
      </c>
      <c r="C84" s="40">
        <f>C85</f>
        <v>174593</v>
      </c>
      <c r="D84" s="40">
        <f>D85</f>
        <v>0</v>
      </c>
      <c r="E84" s="40">
        <f>E85</f>
        <v>0</v>
      </c>
    </row>
    <row r="85" spans="1:5" ht="69.75" customHeight="1" x14ac:dyDescent="0.25">
      <c r="A85" s="34" t="s">
        <v>911</v>
      </c>
      <c r="B85" s="39" t="s">
        <v>912</v>
      </c>
      <c r="C85" s="40">
        <v>174593</v>
      </c>
      <c r="D85" s="40"/>
      <c r="E85" s="40"/>
    </row>
    <row r="86" spans="1:5" customFormat="1" x14ac:dyDescent="0.25">
      <c r="A86" s="34" t="s">
        <v>154</v>
      </c>
      <c r="B86" s="37" t="s">
        <v>155</v>
      </c>
      <c r="C86" s="41">
        <f>C87</f>
        <v>37075986.329999998</v>
      </c>
      <c r="D86" s="40">
        <f>D87</f>
        <v>33174653</v>
      </c>
      <c r="E86" s="38">
        <f>E87</f>
        <v>16042491</v>
      </c>
    </row>
    <row r="87" spans="1:5" customFormat="1" x14ac:dyDescent="0.25">
      <c r="A87" s="34" t="s">
        <v>156</v>
      </c>
      <c r="B87" s="37" t="s">
        <v>157</v>
      </c>
      <c r="C87" s="40">
        <v>37075986.329999998</v>
      </c>
      <c r="D87" s="40">
        <v>33174653</v>
      </c>
      <c r="E87" s="38">
        <v>16042491</v>
      </c>
    </row>
    <row r="88" spans="1:5" customFormat="1" ht="28.5" x14ac:dyDescent="0.2">
      <c r="A88" s="31" t="s">
        <v>158</v>
      </c>
      <c r="B88" s="36" t="s">
        <v>159</v>
      </c>
      <c r="C88" s="33">
        <f>C89+C91+C93+C95+C97+C99</f>
        <v>603068603.10000002</v>
      </c>
      <c r="D88" s="33">
        <f>D89+D91+D93+D95+D97+D99</f>
        <v>594742497.39999998</v>
      </c>
      <c r="E88" s="33">
        <f>E89+E91+E93+E95+E97+E99</f>
        <v>595859690</v>
      </c>
    </row>
    <row r="89" spans="1:5" customFormat="1" ht="45" x14ac:dyDescent="0.25">
      <c r="A89" s="34" t="s">
        <v>160</v>
      </c>
      <c r="B89" s="37" t="s">
        <v>161</v>
      </c>
      <c r="C89" s="40">
        <f>C90</f>
        <v>575412364.01999998</v>
      </c>
      <c r="D89" s="40">
        <f>D90</f>
        <v>576080886.60000002</v>
      </c>
      <c r="E89" s="38">
        <f>E90</f>
        <v>576940038.51999998</v>
      </c>
    </row>
    <row r="90" spans="1:5" customFormat="1" ht="45" x14ac:dyDescent="0.25">
      <c r="A90" s="34" t="s">
        <v>162</v>
      </c>
      <c r="B90" s="37" t="s">
        <v>163</v>
      </c>
      <c r="C90" s="40">
        <v>575412364.01999998</v>
      </c>
      <c r="D90" s="40">
        <v>576080886.60000002</v>
      </c>
      <c r="E90" s="38">
        <v>576940038.51999998</v>
      </c>
    </row>
    <row r="91" spans="1:5" customFormat="1" ht="90" x14ac:dyDescent="0.25">
      <c r="A91" s="34" t="s">
        <v>164</v>
      </c>
      <c r="B91" s="44" t="s">
        <v>165</v>
      </c>
      <c r="C91" s="45">
        <f>C92</f>
        <v>6327444</v>
      </c>
      <c r="D91" s="46">
        <f>D92</f>
        <v>6327444</v>
      </c>
      <c r="E91" s="38">
        <f>E92</f>
        <v>6327444</v>
      </c>
    </row>
    <row r="92" spans="1:5" ht="90" x14ac:dyDescent="0.25">
      <c r="A92" s="34" t="s">
        <v>166</v>
      </c>
      <c r="B92" s="47" t="s">
        <v>167</v>
      </c>
      <c r="C92" s="45">
        <v>6327444</v>
      </c>
      <c r="D92" s="45">
        <v>6327444</v>
      </c>
      <c r="E92" s="38">
        <v>6327444</v>
      </c>
    </row>
    <row r="93" spans="1:5" ht="75" x14ac:dyDescent="0.25">
      <c r="A93" s="34" t="s">
        <v>168</v>
      </c>
      <c r="B93" s="48" t="s">
        <v>169</v>
      </c>
      <c r="C93" s="49">
        <f>C94</f>
        <v>18064728</v>
      </c>
      <c r="D93" s="49">
        <f>D94</f>
        <v>9032364</v>
      </c>
      <c r="E93" s="38">
        <f>E94</f>
        <v>9032364</v>
      </c>
    </row>
    <row r="94" spans="1:5" ht="75" x14ac:dyDescent="0.25">
      <c r="A94" s="34" t="s">
        <v>170</v>
      </c>
      <c r="B94" s="50" t="s">
        <v>171</v>
      </c>
      <c r="C94" s="45">
        <v>18064728</v>
      </c>
      <c r="D94" s="45">
        <v>9032364</v>
      </c>
      <c r="E94" s="38">
        <v>9032364</v>
      </c>
    </row>
    <row r="95" spans="1:5" ht="45" x14ac:dyDescent="0.25">
      <c r="A95" s="34" t="s">
        <v>172</v>
      </c>
      <c r="B95" s="37" t="s">
        <v>173</v>
      </c>
      <c r="C95" s="40">
        <f>C96</f>
        <v>2952081</v>
      </c>
      <c r="D95" s="40">
        <f>D96</f>
        <v>2978294</v>
      </c>
      <c r="E95" s="38">
        <f>E96</f>
        <v>3093373</v>
      </c>
    </row>
    <row r="96" spans="1:5" ht="45" x14ac:dyDescent="0.25">
      <c r="A96" s="34" t="s">
        <v>174</v>
      </c>
      <c r="B96" s="37" t="s">
        <v>175</v>
      </c>
      <c r="C96" s="40">
        <v>2952081</v>
      </c>
      <c r="D96" s="40">
        <v>2978294</v>
      </c>
      <c r="E96" s="38">
        <v>3093373</v>
      </c>
    </row>
    <row r="97" spans="1:5" ht="54" x14ac:dyDescent="0.25">
      <c r="A97" s="34" t="s">
        <v>176</v>
      </c>
      <c r="B97" s="51" t="s">
        <v>177</v>
      </c>
      <c r="C97" s="40">
        <f>C98</f>
        <v>23920</v>
      </c>
      <c r="D97" s="40">
        <f>D98</f>
        <v>23920</v>
      </c>
      <c r="E97" s="38">
        <f>E98</f>
        <v>154898</v>
      </c>
    </row>
    <row r="98" spans="1:5" ht="54" x14ac:dyDescent="0.25">
      <c r="A98" s="34" t="s">
        <v>178</v>
      </c>
      <c r="B98" s="52" t="s">
        <v>179</v>
      </c>
      <c r="C98" s="40">
        <v>23920</v>
      </c>
      <c r="D98" s="40">
        <v>23920</v>
      </c>
      <c r="E98" s="38">
        <v>154898</v>
      </c>
    </row>
    <row r="99" spans="1:5" ht="45" x14ac:dyDescent="0.25">
      <c r="A99" s="34" t="s">
        <v>180</v>
      </c>
      <c r="B99" s="37" t="s">
        <v>181</v>
      </c>
      <c r="C99" s="40">
        <f>C100</f>
        <v>288066.08</v>
      </c>
      <c r="D99" s="40">
        <f>D100</f>
        <v>299588.8</v>
      </c>
      <c r="E99" s="38">
        <f>E100</f>
        <v>311572.47999999998</v>
      </c>
    </row>
    <row r="100" spans="1:5" ht="60" x14ac:dyDescent="0.25">
      <c r="A100" s="34" t="s">
        <v>182</v>
      </c>
      <c r="B100" s="37" t="s">
        <v>183</v>
      </c>
      <c r="C100" s="40">
        <v>288066.08</v>
      </c>
      <c r="D100" s="40">
        <v>299588.8</v>
      </c>
      <c r="E100" s="38">
        <v>311572.47999999998</v>
      </c>
    </row>
    <row r="101" spans="1:5" x14ac:dyDescent="0.25">
      <c r="A101" s="31" t="s">
        <v>184</v>
      </c>
      <c r="B101" s="32" t="s">
        <v>185</v>
      </c>
      <c r="C101" s="33">
        <f>C102+C104</f>
        <v>60200894.469999999</v>
      </c>
      <c r="D101" s="33">
        <f>D102+D104</f>
        <v>39639452.299999997</v>
      </c>
      <c r="E101" s="33">
        <f>E102+E104</f>
        <v>17123212.300000001</v>
      </c>
    </row>
    <row r="102" spans="1:5" ht="75" x14ac:dyDescent="0.25">
      <c r="A102" s="34" t="s">
        <v>186</v>
      </c>
      <c r="B102" s="39" t="s">
        <v>187</v>
      </c>
      <c r="C102" s="40">
        <f>C103</f>
        <v>22162405.469999999</v>
      </c>
      <c r="D102" s="40">
        <f>D103</f>
        <v>17123212.300000001</v>
      </c>
      <c r="E102" s="38">
        <f>E103</f>
        <v>17123212.300000001</v>
      </c>
    </row>
    <row r="103" spans="1:5" ht="75" x14ac:dyDescent="0.25">
      <c r="A103" s="34" t="s">
        <v>188</v>
      </c>
      <c r="B103" s="37" t="s">
        <v>189</v>
      </c>
      <c r="C103" s="40">
        <v>22162405.469999999</v>
      </c>
      <c r="D103" s="40">
        <v>17123212.300000001</v>
      </c>
      <c r="E103" s="38">
        <v>17123212.300000001</v>
      </c>
    </row>
    <row r="104" spans="1:5" ht="75" x14ac:dyDescent="0.25">
      <c r="A104" s="53" t="s">
        <v>190</v>
      </c>
      <c r="B104" s="37" t="s">
        <v>191</v>
      </c>
      <c r="C104" s="54">
        <f>C105</f>
        <v>38038489</v>
      </c>
      <c r="D104" s="54">
        <f>D105</f>
        <v>22516240</v>
      </c>
      <c r="E104" s="54">
        <f>E105</f>
        <v>0</v>
      </c>
    </row>
    <row r="105" spans="1:5" ht="75" x14ac:dyDescent="0.25">
      <c r="A105" s="53" t="s">
        <v>192</v>
      </c>
      <c r="B105" s="37" t="s">
        <v>193</v>
      </c>
      <c r="C105" s="54">
        <v>38038489</v>
      </c>
      <c r="D105" s="54">
        <v>22516240</v>
      </c>
      <c r="E105" s="38">
        <v>0</v>
      </c>
    </row>
    <row r="106" spans="1:5" ht="75" x14ac:dyDescent="0.25">
      <c r="A106" s="34" t="s">
        <v>905</v>
      </c>
      <c r="B106" s="205" t="s">
        <v>906</v>
      </c>
      <c r="C106" s="54">
        <f>C107</f>
        <v>10663.53</v>
      </c>
      <c r="D106" s="54"/>
      <c r="E106" s="38"/>
    </row>
    <row r="107" spans="1:5" ht="90" x14ac:dyDescent="0.25">
      <c r="A107" s="34" t="s">
        <v>907</v>
      </c>
      <c r="B107" s="205" t="s">
        <v>908</v>
      </c>
      <c r="C107" s="54">
        <v>10663.53</v>
      </c>
      <c r="D107" s="54"/>
      <c r="E107" s="38"/>
    </row>
    <row r="108" spans="1:5" ht="22.5" customHeight="1" x14ac:dyDescent="0.25">
      <c r="A108" s="240" t="s">
        <v>194</v>
      </c>
      <c r="B108" s="241"/>
      <c r="C108" s="55">
        <f>C9+C64</f>
        <v>1317187876.4300001</v>
      </c>
      <c r="D108" s="55">
        <f>D9+D64</f>
        <v>1234627873.4400001</v>
      </c>
      <c r="E108" s="206">
        <f>E9+E64</f>
        <v>1682359060.0699999</v>
      </c>
    </row>
    <row r="110" spans="1:5" x14ac:dyDescent="0.25">
      <c r="C110" s="187"/>
      <c r="D110" s="187"/>
      <c r="E110" s="187"/>
    </row>
    <row r="111" spans="1:5" x14ac:dyDescent="0.25">
      <c r="C111" s="187"/>
      <c r="D111" s="187"/>
      <c r="E111" s="188"/>
    </row>
    <row r="112" spans="1:5" x14ac:dyDescent="0.25">
      <c r="C112" s="187"/>
      <c r="D112" s="187"/>
      <c r="E112" s="187"/>
    </row>
    <row r="113" spans="3:5" x14ac:dyDescent="0.25">
      <c r="C113" s="187"/>
      <c r="D113" s="187"/>
      <c r="E113" s="188"/>
    </row>
    <row r="114" spans="3:5" x14ac:dyDescent="0.25">
      <c r="C114" s="187"/>
      <c r="D114" s="187"/>
      <c r="E114" s="187"/>
    </row>
    <row r="115" spans="3:5" x14ac:dyDescent="0.25">
      <c r="C115" s="187"/>
      <c r="D115" s="187"/>
      <c r="E115" s="188"/>
    </row>
    <row r="117" spans="3:5" x14ac:dyDescent="0.25">
      <c r="C117" s="187"/>
      <c r="D117" s="187"/>
      <c r="E117" s="187"/>
    </row>
  </sheetData>
  <mergeCells count="6">
    <mergeCell ref="A108:B108"/>
    <mergeCell ref="D1:E1"/>
    <mergeCell ref="D2:E2"/>
    <mergeCell ref="D3:E3"/>
    <mergeCell ref="D4:E4"/>
    <mergeCell ref="A6:E6"/>
  </mergeCells>
  <hyperlinks>
    <hyperlink ref="B62" r:id="rId1" display="consultantplus://offline/ref=9EB18CDC98488A334D7D41A9F8ABBE3966FEEAA4139AA79421F642318D9241154AE8764823624867A577909F4159B7A67F0E46B4EA57DD7542n1O"/>
    <hyperlink ref="B63" r:id="rId2" display="consultantplus://offline/ref=9EB18CDC98488A334D7D41A9F8ABBE3966FEEAA4139AA79421F642318D9241154AE8764823634D69A077909F4159B7A67F0E46B4EA57DD7542n1O"/>
    <hyperlink ref="B61" r:id="rId3" display="consultantplus://offline/ref=9EB18CDC98488A334D7D41A9F8ABBE3966FEEAA4139AA79421F642318D9241154AE8764823624862A577909F4159B7A67F0E46B4EA57DD7542n1O"/>
  </hyperlinks>
  <printOptions horizontalCentered="1"/>
  <pageMargins left="0.55118110236220474" right="0.39370078740157483" top="0.39370078740157483" bottom="0.39370078740157483" header="0" footer="0"/>
  <pageSetup paperSize="9" scale="70" fitToHeight="8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4"/>
  <sheetViews>
    <sheetView workbookViewId="0">
      <selection activeCell="D4" sqref="D4:E4"/>
    </sheetView>
  </sheetViews>
  <sheetFormatPr defaultRowHeight="12.75" x14ac:dyDescent="0.2"/>
  <cols>
    <col min="1" max="1" width="25.5703125" customWidth="1"/>
    <col min="2" max="2" width="49.5703125" customWidth="1"/>
    <col min="3" max="3" width="15.7109375" customWidth="1"/>
    <col min="4" max="4" width="15.5703125" customWidth="1"/>
    <col min="5" max="5" width="16.140625" customWidth="1"/>
    <col min="6" max="6" width="14.140625" customWidth="1"/>
    <col min="7" max="7" width="13" customWidth="1"/>
  </cols>
  <sheetData>
    <row r="1" spans="1:5" ht="15" x14ac:dyDescent="0.25">
      <c r="A1" s="207"/>
      <c r="B1" s="207"/>
      <c r="C1" s="207"/>
      <c r="D1" s="279" t="s">
        <v>941</v>
      </c>
      <c r="E1" s="279"/>
    </row>
    <row r="2" spans="1:5" ht="15" x14ac:dyDescent="0.25">
      <c r="A2" s="56"/>
      <c r="B2" s="56"/>
      <c r="C2" s="56"/>
      <c r="D2" s="279" t="s">
        <v>916</v>
      </c>
      <c r="E2" s="279"/>
    </row>
    <row r="3" spans="1:5" ht="15" x14ac:dyDescent="0.25">
      <c r="A3" s="207"/>
      <c r="B3" s="207"/>
      <c r="C3" s="207"/>
      <c r="D3" s="279" t="s">
        <v>2</v>
      </c>
      <c r="E3" s="279"/>
    </row>
    <row r="4" spans="1:5" ht="15" x14ac:dyDescent="0.25">
      <c r="A4" s="207"/>
      <c r="B4" s="207"/>
      <c r="C4" s="207"/>
      <c r="D4" s="279" t="s">
        <v>978</v>
      </c>
      <c r="E4" s="279"/>
    </row>
    <row r="5" spans="1:5" x14ac:dyDescent="0.2">
      <c r="A5" s="208"/>
      <c r="B5" s="208"/>
      <c r="C5" s="208"/>
      <c r="D5" s="208"/>
      <c r="E5" s="208"/>
    </row>
    <row r="6" spans="1:5" ht="52.5" customHeight="1" x14ac:dyDescent="0.2">
      <c r="A6" s="280" t="s">
        <v>917</v>
      </c>
      <c r="B6" s="280"/>
      <c r="C6" s="280"/>
      <c r="D6" s="280"/>
      <c r="E6" s="280"/>
    </row>
    <row r="7" spans="1:5" ht="18" x14ac:dyDescent="0.25">
      <c r="A7" s="209"/>
      <c r="B7" s="209"/>
      <c r="C7" s="210" t="s">
        <v>195</v>
      </c>
      <c r="D7" s="211"/>
      <c r="E7" s="211"/>
    </row>
    <row r="8" spans="1:5" ht="12.75" customHeight="1" x14ac:dyDescent="0.2">
      <c r="A8" s="281" t="s">
        <v>918</v>
      </c>
      <c r="B8" s="281" t="s">
        <v>919</v>
      </c>
      <c r="C8" s="283" t="s">
        <v>196</v>
      </c>
      <c r="D8" s="283" t="s">
        <v>197</v>
      </c>
      <c r="E8" s="283" t="s">
        <v>198</v>
      </c>
    </row>
    <row r="9" spans="1:5" ht="16.5" customHeight="1" x14ac:dyDescent="0.2">
      <c r="A9" s="282"/>
      <c r="B9" s="282"/>
      <c r="C9" s="284"/>
      <c r="D9" s="284"/>
      <c r="E9" s="284"/>
    </row>
    <row r="10" spans="1:5" ht="46.5" customHeight="1" x14ac:dyDescent="0.2">
      <c r="A10" s="212" t="s">
        <v>920</v>
      </c>
      <c r="B10" s="10" t="s">
        <v>921</v>
      </c>
      <c r="C10" s="213">
        <f>C11+C13</f>
        <v>-714500</v>
      </c>
      <c r="D10" s="213">
        <f t="shared" ref="D10:E10" si="0">D11+D13</f>
        <v>0</v>
      </c>
      <c r="E10" s="213">
        <f t="shared" si="0"/>
        <v>0</v>
      </c>
    </row>
    <row r="11" spans="1:5" ht="45.75" customHeight="1" x14ac:dyDescent="0.2">
      <c r="A11" s="14" t="s">
        <v>922</v>
      </c>
      <c r="B11" s="14" t="s">
        <v>923</v>
      </c>
      <c r="C11" s="214">
        <v>60714500</v>
      </c>
      <c r="D11" s="214">
        <v>60000000</v>
      </c>
      <c r="E11" s="214">
        <v>60000000</v>
      </c>
    </row>
    <row r="12" spans="1:5" ht="63" customHeight="1" x14ac:dyDescent="0.2">
      <c r="A12" s="215" t="s">
        <v>924</v>
      </c>
      <c r="B12" s="215" t="s">
        <v>925</v>
      </c>
      <c r="C12" s="214">
        <v>60714500</v>
      </c>
      <c r="D12" s="214">
        <v>60000000</v>
      </c>
      <c r="E12" s="214">
        <v>60000000</v>
      </c>
    </row>
    <row r="13" spans="1:5" ht="54" customHeight="1" x14ac:dyDescent="0.2">
      <c r="A13" s="14" t="s">
        <v>926</v>
      </c>
      <c r="B13" s="14" t="s">
        <v>927</v>
      </c>
      <c r="C13" s="214">
        <v>-61429000</v>
      </c>
      <c r="D13" s="214">
        <v>-60000000</v>
      </c>
      <c r="E13" s="214">
        <v>-60000000</v>
      </c>
    </row>
    <row r="14" spans="1:5" ht="66.75" customHeight="1" x14ac:dyDescent="0.2">
      <c r="A14" s="215" t="s">
        <v>928</v>
      </c>
      <c r="B14" s="215" t="s">
        <v>929</v>
      </c>
      <c r="C14" s="216">
        <v>-61429000</v>
      </c>
      <c r="D14" s="214">
        <v>-60000000</v>
      </c>
      <c r="E14" s="214">
        <v>-60000000</v>
      </c>
    </row>
    <row r="15" spans="1:5" ht="54" customHeight="1" x14ac:dyDescent="0.2">
      <c r="A15" s="14" t="s">
        <v>930</v>
      </c>
      <c r="B15" s="8" t="s">
        <v>931</v>
      </c>
      <c r="C15" s="217">
        <v>0</v>
      </c>
      <c r="D15" s="217">
        <v>0</v>
      </c>
      <c r="E15" s="217">
        <v>0</v>
      </c>
    </row>
    <row r="16" spans="1:5" ht="56.25" customHeight="1" x14ac:dyDescent="0.2">
      <c r="A16" s="14" t="s">
        <v>932</v>
      </c>
      <c r="B16" s="14" t="s">
        <v>933</v>
      </c>
      <c r="C16" s="218">
        <v>0</v>
      </c>
      <c r="D16" s="218">
        <v>0</v>
      </c>
      <c r="E16" s="218">
        <v>0</v>
      </c>
    </row>
    <row r="17" spans="1:5" ht="70.5" customHeight="1" x14ac:dyDescent="0.2">
      <c r="A17" s="215" t="s">
        <v>934</v>
      </c>
      <c r="B17" s="215" t="s">
        <v>935</v>
      </c>
      <c r="C17" s="218">
        <v>0</v>
      </c>
      <c r="D17" s="218">
        <v>0</v>
      </c>
      <c r="E17" s="218">
        <v>0</v>
      </c>
    </row>
    <row r="18" spans="1:5" ht="66.75" customHeight="1" x14ac:dyDescent="0.2">
      <c r="A18" s="14" t="s">
        <v>936</v>
      </c>
      <c r="B18" s="14" t="s">
        <v>937</v>
      </c>
      <c r="C18" s="218">
        <v>0</v>
      </c>
      <c r="D18" s="218">
        <v>0</v>
      </c>
      <c r="E18" s="218">
        <v>0</v>
      </c>
    </row>
    <row r="19" spans="1:5" ht="78.75" customHeight="1" x14ac:dyDescent="0.2">
      <c r="A19" s="215" t="s">
        <v>938</v>
      </c>
      <c r="B19" s="215" t="s">
        <v>939</v>
      </c>
      <c r="C19" s="218">
        <v>0</v>
      </c>
      <c r="D19" s="218">
        <v>0</v>
      </c>
      <c r="E19" s="218">
        <v>0</v>
      </c>
    </row>
    <row r="20" spans="1:5" ht="78.75" customHeight="1" x14ac:dyDescent="0.2">
      <c r="A20" s="215" t="s">
        <v>942</v>
      </c>
      <c r="B20" s="215" t="s">
        <v>943</v>
      </c>
      <c r="C20" s="40">
        <v>39925117.700000003</v>
      </c>
      <c r="D20" s="218">
        <v>0</v>
      </c>
      <c r="E20" s="218">
        <v>0</v>
      </c>
    </row>
    <row r="21" spans="1:5" ht="78.75" customHeight="1" x14ac:dyDescent="0.2">
      <c r="A21" s="215" t="s">
        <v>944</v>
      </c>
      <c r="B21" s="215" t="s">
        <v>945</v>
      </c>
      <c r="C21" s="40">
        <v>39925117.700000003</v>
      </c>
      <c r="D21" s="218">
        <v>0</v>
      </c>
      <c r="E21" s="218">
        <v>0</v>
      </c>
    </row>
    <row r="22" spans="1:5" ht="78.75" customHeight="1" x14ac:dyDescent="0.2">
      <c r="A22" s="215" t="s">
        <v>946</v>
      </c>
      <c r="B22" s="215" t="s">
        <v>947</v>
      </c>
      <c r="C22" s="40">
        <v>39925117.700000003</v>
      </c>
      <c r="D22" s="218">
        <v>0</v>
      </c>
      <c r="E22" s="218">
        <v>0</v>
      </c>
    </row>
    <row r="23" spans="1:5" ht="51.75" customHeight="1" x14ac:dyDescent="0.2">
      <c r="A23" s="215" t="s">
        <v>948</v>
      </c>
      <c r="B23" s="215" t="s">
        <v>949</v>
      </c>
      <c r="C23" s="220">
        <v>39925117.700000003</v>
      </c>
      <c r="D23" s="219">
        <v>0</v>
      </c>
      <c r="E23" s="219">
        <v>0</v>
      </c>
    </row>
    <row r="24" spans="1:5" ht="14.25" x14ac:dyDescent="0.2">
      <c r="A24" s="277" t="s">
        <v>940</v>
      </c>
      <c r="B24" s="278"/>
      <c r="C24" s="33">
        <f>C20+C10</f>
        <v>39210617.700000003</v>
      </c>
      <c r="D24" s="217">
        <f>D10+D15</f>
        <v>0</v>
      </c>
      <c r="E24" s="217">
        <f>E10+E15</f>
        <v>0</v>
      </c>
    </row>
  </sheetData>
  <mergeCells count="11">
    <mergeCell ref="A24:B24"/>
    <mergeCell ref="D1:E1"/>
    <mergeCell ref="D2:E2"/>
    <mergeCell ref="D3:E3"/>
    <mergeCell ref="D4:E4"/>
    <mergeCell ref="A6:E6"/>
    <mergeCell ref="A8:A9"/>
    <mergeCell ref="B8:B9"/>
    <mergeCell ref="C8:C9"/>
    <mergeCell ref="D8:D9"/>
    <mergeCell ref="E8:E9"/>
  </mergeCells>
  <pageMargins left="0.70866141732283472" right="0.31496062992125984" top="0.35433070866141736" bottom="0.35433070866141736" header="0" footer="0"/>
  <pageSetup paperSize="9" scale="7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21"/>
  <sheetViews>
    <sheetView workbookViewId="0">
      <selection activeCell="C4" sqref="C4:D4"/>
    </sheetView>
  </sheetViews>
  <sheetFormatPr defaultRowHeight="12.75" x14ac:dyDescent="0.2"/>
  <cols>
    <col min="1" max="1" width="51.85546875" customWidth="1"/>
    <col min="2" max="4" width="19.85546875" customWidth="1"/>
    <col min="5" max="5" width="12.5703125" customWidth="1"/>
  </cols>
  <sheetData>
    <row r="1" spans="1:4" ht="18.75" customHeight="1" x14ac:dyDescent="0.25">
      <c r="A1" s="286"/>
      <c r="B1" s="287"/>
      <c r="C1" s="279" t="s">
        <v>971</v>
      </c>
      <c r="D1" s="279"/>
    </row>
    <row r="2" spans="1:4" ht="18.75" customHeight="1" x14ac:dyDescent="0.25">
      <c r="A2" s="208" t="s">
        <v>952</v>
      </c>
      <c r="B2" s="208"/>
      <c r="C2" s="279" t="s">
        <v>953</v>
      </c>
      <c r="D2" s="279"/>
    </row>
    <row r="3" spans="1:4" ht="18.75" customHeight="1" x14ac:dyDescent="0.25">
      <c r="A3" s="208" t="s">
        <v>954</v>
      </c>
      <c r="B3" s="208"/>
      <c r="C3" s="279" t="s">
        <v>2</v>
      </c>
      <c r="D3" s="279"/>
    </row>
    <row r="4" spans="1:4" ht="18.75" customHeight="1" x14ac:dyDescent="0.25">
      <c r="A4" s="208" t="s">
        <v>955</v>
      </c>
      <c r="B4" s="208"/>
      <c r="C4" s="279" t="s">
        <v>979</v>
      </c>
      <c r="D4" s="279"/>
    </row>
    <row r="5" spans="1:4" x14ac:dyDescent="0.2">
      <c r="A5" s="208" t="s">
        <v>956</v>
      </c>
      <c r="B5" s="208"/>
      <c r="C5" s="208"/>
      <c r="D5" s="208"/>
    </row>
    <row r="6" spans="1:4" x14ac:dyDescent="0.2">
      <c r="A6" s="221"/>
      <c r="B6" s="222"/>
      <c r="C6" s="221"/>
      <c r="D6" s="222"/>
    </row>
    <row r="7" spans="1:4" ht="32.25" customHeight="1" x14ac:dyDescent="0.2">
      <c r="A7" s="288" t="s">
        <v>957</v>
      </c>
      <c r="B7" s="288"/>
      <c r="C7" s="288"/>
      <c r="D7" s="288"/>
    </row>
    <row r="8" spans="1:4" ht="15.75" x14ac:dyDescent="0.25">
      <c r="A8" s="285"/>
      <c r="B8" s="285"/>
      <c r="C8" s="223"/>
      <c r="D8" s="223"/>
    </row>
    <row r="9" spans="1:4" ht="18.75" x14ac:dyDescent="0.3">
      <c r="A9" s="224"/>
      <c r="B9" s="225" t="s">
        <v>958</v>
      </c>
      <c r="C9" s="226"/>
      <c r="D9" s="226"/>
    </row>
    <row r="10" spans="1:4" ht="31.5" x14ac:dyDescent="0.2">
      <c r="A10" s="227" t="s">
        <v>919</v>
      </c>
      <c r="B10" s="227" t="s">
        <v>959</v>
      </c>
      <c r="C10" s="227" t="s">
        <v>960</v>
      </c>
      <c r="D10" s="227" t="s">
        <v>961</v>
      </c>
    </row>
    <row r="11" spans="1:4" ht="15.75" x14ac:dyDescent="0.2">
      <c r="A11" s="228">
        <v>1</v>
      </c>
      <c r="B11" s="228">
        <v>2</v>
      </c>
      <c r="C11" s="228">
        <v>2</v>
      </c>
      <c r="D11" s="228">
        <v>2</v>
      </c>
    </row>
    <row r="12" spans="1:4" ht="42" customHeight="1" x14ac:dyDescent="0.2">
      <c r="A12" s="229" t="s">
        <v>962</v>
      </c>
      <c r="B12" s="230">
        <f>B13-B17</f>
        <v>-714500</v>
      </c>
      <c r="C12" s="230">
        <f>C13+C17</f>
        <v>0</v>
      </c>
      <c r="D12" s="230">
        <f>D13+D17</f>
        <v>0</v>
      </c>
    </row>
    <row r="13" spans="1:4" ht="21" customHeight="1" x14ac:dyDescent="0.2">
      <c r="A13" s="231" t="s">
        <v>963</v>
      </c>
      <c r="B13" s="230">
        <f>B14-B15</f>
        <v>-714500</v>
      </c>
      <c r="C13" s="230">
        <f>C14-C15</f>
        <v>0</v>
      </c>
      <c r="D13" s="230">
        <f>D14-D15</f>
        <v>0</v>
      </c>
    </row>
    <row r="14" spans="1:4" ht="21" customHeight="1" x14ac:dyDescent="0.2">
      <c r="A14" s="232" t="s">
        <v>964</v>
      </c>
      <c r="B14" s="233">
        <v>60714500</v>
      </c>
      <c r="C14" s="233">
        <v>60000000</v>
      </c>
      <c r="D14" s="233">
        <v>60000000</v>
      </c>
    </row>
    <row r="15" spans="1:4" ht="21" customHeight="1" x14ac:dyDescent="0.2">
      <c r="A15" s="232" t="s">
        <v>965</v>
      </c>
      <c r="B15" s="233">
        <v>61429000</v>
      </c>
      <c r="C15" s="233">
        <v>60000000</v>
      </c>
      <c r="D15" s="233">
        <v>60000000</v>
      </c>
    </row>
    <row r="16" spans="1:4" ht="83.25" customHeight="1" x14ac:dyDescent="0.25">
      <c r="A16" s="234" t="s">
        <v>966</v>
      </c>
      <c r="B16" s="235" t="s">
        <v>967</v>
      </c>
      <c r="C16" s="235" t="s">
        <v>967</v>
      </c>
      <c r="D16" s="235" t="s">
        <v>967</v>
      </c>
    </row>
    <row r="17" spans="1:4" ht="47.25" x14ac:dyDescent="0.2">
      <c r="A17" s="231" t="s">
        <v>968</v>
      </c>
      <c r="B17" s="230">
        <f>B18-B19</f>
        <v>0</v>
      </c>
      <c r="C17" s="230">
        <f>C18-C19</f>
        <v>0</v>
      </c>
      <c r="D17" s="230">
        <f>D18-D19</f>
        <v>0</v>
      </c>
    </row>
    <row r="18" spans="1:4" ht="20.25" customHeight="1" x14ac:dyDescent="0.2">
      <c r="A18" s="232" t="s">
        <v>964</v>
      </c>
      <c r="B18" s="233">
        <v>0</v>
      </c>
      <c r="C18" s="233">
        <v>0</v>
      </c>
      <c r="D18" s="233">
        <v>0</v>
      </c>
    </row>
    <row r="19" spans="1:4" ht="20.25" customHeight="1" x14ac:dyDescent="0.2">
      <c r="A19" s="232" t="s">
        <v>969</v>
      </c>
      <c r="B19" s="233">
        <v>0</v>
      </c>
      <c r="C19" s="233">
        <v>0</v>
      </c>
      <c r="D19" s="233">
        <v>0</v>
      </c>
    </row>
    <row r="20" spans="1:4" ht="72" customHeight="1" x14ac:dyDescent="0.25">
      <c r="A20" s="236" t="s">
        <v>966</v>
      </c>
      <c r="B20" s="236" t="s">
        <v>970</v>
      </c>
      <c r="C20" s="236" t="s">
        <v>970</v>
      </c>
      <c r="D20" s="236" t="s">
        <v>970</v>
      </c>
    </row>
    <row r="21" spans="1:4" x14ac:dyDescent="0.2">
      <c r="A21" s="209"/>
      <c r="B21" s="209"/>
    </row>
  </sheetData>
  <mergeCells count="7">
    <mergeCell ref="A8:B8"/>
    <mergeCell ref="A1:B1"/>
    <mergeCell ref="C1:D1"/>
    <mergeCell ref="C2:D2"/>
    <mergeCell ref="C3:D3"/>
    <mergeCell ref="C4:D4"/>
    <mergeCell ref="A7:D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75"/>
  <sheetViews>
    <sheetView workbookViewId="0">
      <selection activeCell="D4" sqref="D4"/>
    </sheetView>
  </sheetViews>
  <sheetFormatPr defaultRowHeight="12.75" x14ac:dyDescent="0.2"/>
  <cols>
    <col min="1" max="1" width="4.140625" customWidth="1"/>
    <col min="2" max="2" width="70.28515625" customWidth="1"/>
    <col min="3" max="3" width="16.28515625" customWidth="1"/>
    <col min="4" max="4" width="15.140625" customWidth="1"/>
    <col min="5" max="5" width="16.85546875" customWidth="1"/>
    <col min="6" max="6" width="70.85546875" customWidth="1"/>
    <col min="7" max="7" width="18.28515625" customWidth="1"/>
    <col min="8" max="8" width="14" customWidth="1"/>
  </cols>
  <sheetData>
    <row r="1" spans="1:5" ht="15" x14ac:dyDescent="0.25">
      <c r="A1" s="93"/>
      <c r="B1" s="94"/>
      <c r="D1" s="95" t="s">
        <v>972</v>
      </c>
      <c r="E1" s="95"/>
    </row>
    <row r="2" spans="1:5" ht="15" x14ac:dyDescent="0.25">
      <c r="A2" s="93"/>
      <c r="B2" s="94"/>
      <c r="D2" s="95" t="s">
        <v>1</v>
      </c>
      <c r="E2" s="95"/>
    </row>
    <row r="3" spans="1:5" ht="15" x14ac:dyDescent="0.25">
      <c r="A3" s="93"/>
      <c r="B3" s="94"/>
      <c r="D3" s="95" t="s">
        <v>2</v>
      </c>
      <c r="E3" s="95"/>
    </row>
    <row r="4" spans="1:5" ht="11.25" customHeight="1" x14ac:dyDescent="0.25">
      <c r="A4" s="93"/>
      <c r="B4" s="94"/>
      <c r="D4" s="3" t="s">
        <v>975</v>
      </c>
      <c r="E4" s="95"/>
    </row>
    <row r="5" spans="1:5" ht="4.5" customHeight="1" x14ac:dyDescent="0.25">
      <c r="A5" s="93"/>
      <c r="B5" s="94"/>
      <c r="C5" s="96"/>
    </row>
    <row r="6" spans="1:5" ht="26.25" customHeight="1" x14ac:dyDescent="0.2">
      <c r="A6" s="295" t="s">
        <v>734</v>
      </c>
      <c r="B6" s="295"/>
      <c r="C6" s="295"/>
      <c r="D6" s="295"/>
      <c r="E6" s="295"/>
    </row>
    <row r="7" spans="1:5" ht="13.5" customHeight="1" thickBot="1" x14ac:dyDescent="0.3">
      <c r="A7" s="93"/>
      <c r="B7" s="94"/>
      <c r="C7" s="96"/>
      <c r="D7" s="97"/>
      <c r="E7" s="98" t="s">
        <v>195</v>
      </c>
    </row>
    <row r="8" spans="1:5" ht="15" thickBot="1" x14ac:dyDescent="0.25">
      <c r="A8" s="99" t="s">
        <v>735</v>
      </c>
      <c r="B8" s="100" t="s">
        <v>736</v>
      </c>
      <c r="C8" s="101" t="s">
        <v>201</v>
      </c>
      <c r="D8" s="102" t="s">
        <v>202</v>
      </c>
      <c r="E8" s="103" t="s">
        <v>203</v>
      </c>
    </row>
    <row r="9" spans="1:5" ht="33.75" customHeight="1" x14ac:dyDescent="0.2">
      <c r="A9" s="296" t="s">
        <v>951</v>
      </c>
      <c r="B9" s="297"/>
      <c r="C9" s="297"/>
      <c r="D9" s="297"/>
      <c r="E9" s="298"/>
    </row>
    <row r="10" spans="1:5" ht="15" customHeight="1" x14ac:dyDescent="0.25">
      <c r="A10" s="104" t="s">
        <v>737</v>
      </c>
      <c r="B10" s="299" t="s">
        <v>738</v>
      </c>
      <c r="C10" s="299"/>
      <c r="D10" s="299"/>
      <c r="E10" s="300"/>
    </row>
    <row r="11" spans="1:5" ht="15.75" customHeight="1" x14ac:dyDescent="0.25">
      <c r="A11" s="105">
        <v>1</v>
      </c>
      <c r="B11" s="106" t="s">
        <v>739</v>
      </c>
      <c r="C11" s="107">
        <v>600000</v>
      </c>
      <c r="D11" s="107"/>
      <c r="E11" s="108"/>
    </row>
    <row r="12" spans="1:5" ht="15.75" customHeight="1" x14ac:dyDescent="0.25">
      <c r="A12" s="105">
        <v>2</v>
      </c>
      <c r="B12" s="106" t="s">
        <v>740</v>
      </c>
      <c r="C12" s="107">
        <v>375000</v>
      </c>
      <c r="D12" s="107"/>
      <c r="E12" s="108"/>
    </row>
    <row r="13" spans="1:5" ht="13.5" hidden="1" customHeight="1" x14ac:dyDescent="0.25">
      <c r="A13" s="105">
        <v>3</v>
      </c>
      <c r="B13" s="106" t="s">
        <v>741</v>
      </c>
      <c r="C13" s="107"/>
      <c r="D13" s="107"/>
      <c r="E13" s="109"/>
    </row>
    <row r="14" spans="1:5" ht="13.5" hidden="1" customHeight="1" x14ac:dyDescent="0.25">
      <c r="A14" s="105">
        <v>4</v>
      </c>
      <c r="B14" s="106"/>
      <c r="C14" s="107"/>
      <c r="D14" s="107"/>
      <c r="E14" s="109"/>
    </row>
    <row r="15" spans="1:5" ht="13.5" hidden="1" customHeight="1" x14ac:dyDescent="0.25">
      <c r="A15" s="105">
        <v>5</v>
      </c>
      <c r="B15" s="106"/>
      <c r="C15" s="107"/>
      <c r="D15" s="107"/>
      <c r="E15" s="109"/>
    </row>
    <row r="16" spans="1:5" ht="14.25" customHeight="1" x14ac:dyDescent="0.25">
      <c r="A16" s="105"/>
      <c r="B16" s="110" t="s">
        <v>742</v>
      </c>
      <c r="C16" s="111">
        <f>SUM(C11:C15)</f>
        <v>975000</v>
      </c>
      <c r="D16" s="111">
        <f>SUM(D11:D15)</f>
        <v>0</v>
      </c>
      <c r="E16" s="112">
        <f>SUM(E11:E15)</f>
        <v>0</v>
      </c>
    </row>
    <row r="17" spans="1:5" ht="28.5" customHeight="1" x14ac:dyDescent="0.2">
      <c r="A17" s="113" t="s">
        <v>743</v>
      </c>
      <c r="B17" s="301" t="s">
        <v>744</v>
      </c>
      <c r="C17" s="301"/>
      <c r="D17" s="301"/>
      <c r="E17" s="302"/>
    </row>
    <row r="18" spans="1:5" ht="17.25" customHeight="1" x14ac:dyDescent="0.25">
      <c r="A18" s="114">
        <v>1</v>
      </c>
      <c r="B18" s="106" t="s">
        <v>739</v>
      </c>
      <c r="C18" s="115">
        <v>399837</v>
      </c>
      <c r="D18" s="116"/>
      <c r="E18" s="117"/>
    </row>
    <row r="19" spans="1:5" ht="17.25" customHeight="1" x14ac:dyDescent="0.25">
      <c r="A19" s="114">
        <v>2</v>
      </c>
      <c r="B19" s="106" t="s">
        <v>740</v>
      </c>
      <c r="C19" s="115">
        <v>124190</v>
      </c>
      <c r="D19" s="116"/>
      <c r="E19" s="117"/>
    </row>
    <row r="20" spans="1:5" ht="14.25" customHeight="1" x14ac:dyDescent="0.25">
      <c r="A20" s="114"/>
      <c r="B20" s="110" t="s">
        <v>742</v>
      </c>
      <c r="C20" s="115">
        <f>SUM(C18:C19)</f>
        <v>524027</v>
      </c>
      <c r="D20" s="115">
        <f>D18</f>
        <v>0</v>
      </c>
      <c r="E20" s="117"/>
    </row>
    <row r="21" spans="1:5" ht="21.75" customHeight="1" thickBot="1" x14ac:dyDescent="0.25">
      <c r="A21" s="118"/>
      <c r="B21" s="119" t="s">
        <v>745</v>
      </c>
      <c r="C21" s="120">
        <f>C16+C20</f>
        <v>1499027</v>
      </c>
      <c r="D21" s="120">
        <f>D16+D20</f>
        <v>0</v>
      </c>
      <c r="E21" s="121">
        <f>E16</f>
        <v>0</v>
      </c>
    </row>
    <row r="22" spans="1:5" ht="15" x14ac:dyDescent="0.2">
      <c r="A22" s="303" t="s">
        <v>822</v>
      </c>
      <c r="B22" s="304"/>
      <c r="C22" s="304"/>
      <c r="D22" s="304"/>
      <c r="E22" s="305"/>
    </row>
    <row r="23" spans="1:5" ht="30" customHeight="1" x14ac:dyDescent="0.25">
      <c r="A23" s="122" t="s">
        <v>737</v>
      </c>
      <c r="B23" s="306" t="s">
        <v>746</v>
      </c>
      <c r="C23" s="307"/>
      <c r="D23" s="307"/>
      <c r="E23" s="308"/>
    </row>
    <row r="24" spans="1:5" ht="30" x14ac:dyDescent="0.25">
      <c r="A24" s="105">
        <v>1</v>
      </c>
      <c r="B24" s="106" t="s">
        <v>747</v>
      </c>
      <c r="C24" s="107">
        <v>512000</v>
      </c>
      <c r="D24" s="107"/>
      <c r="E24" s="123"/>
    </row>
    <row r="25" spans="1:5" ht="27.75" customHeight="1" x14ac:dyDescent="0.25">
      <c r="A25" s="105">
        <v>2</v>
      </c>
      <c r="B25" s="106" t="s">
        <v>748</v>
      </c>
      <c r="C25" s="107">
        <v>358000</v>
      </c>
      <c r="D25" s="107"/>
      <c r="E25" s="123"/>
    </row>
    <row r="26" spans="1:5" ht="14.25" customHeight="1" x14ac:dyDescent="0.25">
      <c r="A26" s="105">
        <v>3</v>
      </c>
      <c r="B26" s="106" t="s">
        <v>749</v>
      </c>
      <c r="C26" s="107">
        <f>420000+108900</f>
        <v>528900</v>
      </c>
      <c r="D26" s="124"/>
      <c r="E26" s="109"/>
    </row>
    <row r="27" spans="1:5" ht="15" x14ac:dyDescent="0.25">
      <c r="A27" s="105">
        <v>4</v>
      </c>
      <c r="B27" s="106" t="s">
        <v>750</v>
      </c>
      <c r="C27" s="107">
        <v>0</v>
      </c>
      <c r="D27" s="125"/>
      <c r="E27" s="123"/>
    </row>
    <row r="28" spans="1:5" ht="15" x14ac:dyDescent="0.25">
      <c r="A28" s="105">
        <v>5</v>
      </c>
      <c r="B28" s="106" t="s">
        <v>751</v>
      </c>
      <c r="C28" s="107">
        <f>350000+243700</f>
        <v>593700</v>
      </c>
      <c r="D28" s="125"/>
      <c r="E28" s="123"/>
    </row>
    <row r="29" spans="1:5" ht="15" x14ac:dyDescent="0.25">
      <c r="A29" s="105">
        <v>6</v>
      </c>
      <c r="B29" s="106" t="s">
        <v>899</v>
      </c>
      <c r="C29" s="107">
        <v>52416</v>
      </c>
      <c r="D29" s="125"/>
      <c r="E29" s="123"/>
    </row>
    <row r="30" spans="1:5" ht="15" x14ac:dyDescent="0.25">
      <c r="A30" s="105">
        <v>7</v>
      </c>
      <c r="B30" s="106" t="s">
        <v>900</v>
      </c>
      <c r="C30" s="107">
        <v>358216</v>
      </c>
      <c r="D30" s="125"/>
      <c r="E30" s="123"/>
    </row>
    <row r="31" spans="1:5" ht="15" x14ac:dyDescent="0.25">
      <c r="A31" s="105">
        <v>8</v>
      </c>
      <c r="B31" s="106" t="s">
        <v>754</v>
      </c>
      <c r="C31" s="107">
        <v>51600</v>
      </c>
      <c r="D31" s="125"/>
      <c r="E31" s="123"/>
    </row>
    <row r="32" spans="1:5" ht="15" x14ac:dyDescent="0.25">
      <c r="A32" s="105">
        <v>9</v>
      </c>
      <c r="B32" s="106" t="s">
        <v>901</v>
      </c>
      <c r="C32" s="107">
        <v>58362</v>
      </c>
      <c r="D32" s="125"/>
      <c r="E32" s="123"/>
    </row>
    <row r="33" spans="1:5" ht="15" x14ac:dyDescent="0.25">
      <c r="A33" s="105">
        <v>10</v>
      </c>
      <c r="B33" s="106" t="s">
        <v>902</v>
      </c>
      <c r="C33" s="107">
        <v>49058</v>
      </c>
      <c r="D33" s="125"/>
      <c r="E33" s="123"/>
    </row>
    <row r="34" spans="1:5" ht="14.25" customHeight="1" x14ac:dyDescent="0.25">
      <c r="A34" s="105">
        <v>11</v>
      </c>
      <c r="B34" s="106" t="s">
        <v>752</v>
      </c>
      <c r="C34" s="107">
        <v>400000</v>
      </c>
      <c r="D34" s="107"/>
      <c r="E34" s="123"/>
    </row>
    <row r="35" spans="1:5" ht="15" x14ac:dyDescent="0.25">
      <c r="A35" s="105">
        <v>12</v>
      </c>
      <c r="B35" s="106" t="s">
        <v>753</v>
      </c>
      <c r="C35" s="107">
        <f>350000+78900</f>
        <v>428900</v>
      </c>
      <c r="D35" s="125"/>
      <c r="E35" s="123"/>
    </row>
    <row r="36" spans="1:5" ht="15" x14ac:dyDescent="0.25">
      <c r="A36" s="126"/>
      <c r="B36" s="110" t="s">
        <v>742</v>
      </c>
      <c r="C36" s="111">
        <f>SUM(C24:C35)</f>
        <v>3391152</v>
      </c>
      <c r="D36" s="111">
        <f>SUM(D24:D35)</f>
        <v>0</v>
      </c>
      <c r="E36" s="112">
        <f>SUM(E24:E35)</f>
        <v>0</v>
      </c>
    </row>
    <row r="37" spans="1:5" ht="31.5" customHeight="1" x14ac:dyDescent="0.2">
      <c r="A37" s="113" t="s">
        <v>743</v>
      </c>
      <c r="B37" s="301" t="s">
        <v>744</v>
      </c>
      <c r="C37" s="301"/>
      <c r="D37" s="301"/>
      <c r="E37" s="302"/>
    </row>
    <row r="38" spans="1:5" ht="15.75" customHeight="1" x14ac:dyDescent="0.25">
      <c r="A38" s="105">
        <v>1</v>
      </c>
      <c r="B38" s="106" t="s">
        <v>749</v>
      </c>
      <c r="C38" s="107"/>
      <c r="D38" s="124">
        <v>110000</v>
      </c>
      <c r="E38" s="109">
        <v>224364.3</v>
      </c>
    </row>
    <row r="39" spans="1:5" ht="15" customHeight="1" x14ac:dyDescent="0.25">
      <c r="A39" s="105">
        <v>2</v>
      </c>
      <c r="B39" s="106" t="s">
        <v>751</v>
      </c>
      <c r="C39" s="107"/>
      <c r="D39" s="124">
        <v>241636</v>
      </c>
      <c r="E39" s="109">
        <v>137219.70000000001</v>
      </c>
    </row>
    <row r="40" spans="1:5" ht="15" customHeight="1" x14ac:dyDescent="0.25">
      <c r="A40" s="105">
        <v>3</v>
      </c>
      <c r="B40" s="106" t="s">
        <v>754</v>
      </c>
      <c r="C40" s="107"/>
      <c r="D40" s="124">
        <v>67737</v>
      </c>
      <c r="E40" s="109"/>
    </row>
    <row r="41" spans="1:5" ht="15" customHeight="1" x14ac:dyDescent="0.25">
      <c r="A41" s="105">
        <v>4</v>
      </c>
      <c r="B41" s="106" t="s">
        <v>755</v>
      </c>
      <c r="C41" s="107"/>
      <c r="D41" s="124"/>
      <c r="E41" s="109">
        <v>81749</v>
      </c>
    </row>
    <row r="42" spans="1:5" ht="15" customHeight="1" x14ac:dyDescent="0.25">
      <c r="A42" s="105">
        <v>5</v>
      </c>
      <c r="B42" s="106" t="s">
        <v>753</v>
      </c>
      <c r="C42" s="107"/>
      <c r="D42" s="124">
        <v>79635</v>
      </c>
      <c r="E42" s="109"/>
    </row>
    <row r="43" spans="1:5" ht="26.25" customHeight="1" x14ac:dyDescent="0.25">
      <c r="A43" s="105">
        <v>6</v>
      </c>
      <c r="B43" s="106" t="s">
        <v>748</v>
      </c>
      <c r="C43" s="107"/>
      <c r="D43" s="124"/>
      <c r="E43" s="109">
        <v>147724</v>
      </c>
    </row>
    <row r="44" spans="1:5" ht="18.75" customHeight="1" x14ac:dyDescent="0.25">
      <c r="A44" s="105">
        <v>7</v>
      </c>
      <c r="B44" s="106" t="s">
        <v>756</v>
      </c>
      <c r="C44" s="107"/>
      <c r="D44" s="124"/>
      <c r="E44" s="109">
        <v>350000</v>
      </c>
    </row>
    <row r="45" spans="1:5" ht="18" customHeight="1" x14ac:dyDescent="0.25">
      <c r="A45" s="105">
        <v>8</v>
      </c>
      <c r="B45" s="106" t="s">
        <v>757</v>
      </c>
      <c r="C45" s="107"/>
      <c r="D45" s="124">
        <v>91469</v>
      </c>
      <c r="E45" s="109"/>
    </row>
    <row r="46" spans="1:5" ht="20.25" customHeight="1" x14ac:dyDescent="0.25">
      <c r="A46" s="113"/>
      <c r="B46" s="110" t="s">
        <v>742</v>
      </c>
      <c r="C46" s="111">
        <f>SUM(C38:C45)</f>
        <v>0</v>
      </c>
      <c r="D46" s="111">
        <f>SUM(D38:D45)</f>
        <v>590477</v>
      </c>
      <c r="E46" s="111">
        <f>SUM(E38:E45)</f>
        <v>941057</v>
      </c>
    </row>
    <row r="47" spans="1:5" ht="21" customHeight="1" thickBot="1" x14ac:dyDescent="0.25">
      <c r="A47" s="127"/>
      <c r="B47" s="128" t="s">
        <v>758</v>
      </c>
      <c r="C47" s="129">
        <f>C46+C36</f>
        <v>3391152</v>
      </c>
      <c r="D47" s="129">
        <f>D46+D36</f>
        <v>590477</v>
      </c>
      <c r="E47" s="129">
        <f>E46+E36</f>
        <v>941057</v>
      </c>
    </row>
    <row r="48" spans="1:5" ht="16.5" customHeight="1" x14ac:dyDescent="0.2">
      <c r="A48" s="309" t="s">
        <v>804</v>
      </c>
      <c r="B48" s="310"/>
      <c r="C48" s="310"/>
      <c r="D48" s="310"/>
      <c r="E48" s="311"/>
    </row>
    <row r="49" spans="1:5" ht="15" x14ac:dyDescent="0.25">
      <c r="A49" s="130" t="s">
        <v>737</v>
      </c>
      <c r="B49" s="312" t="s">
        <v>759</v>
      </c>
      <c r="C49" s="313"/>
      <c r="D49" s="313"/>
      <c r="E49" s="314"/>
    </row>
    <row r="50" spans="1:5" ht="30" x14ac:dyDescent="0.25">
      <c r="A50" s="136">
        <v>1</v>
      </c>
      <c r="B50" s="132" t="s">
        <v>760</v>
      </c>
      <c r="C50" s="133">
        <v>750000</v>
      </c>
      <c r="D50" s="134"/>
      <c r="E50" s="135"/>
    </row>
    <row r="51" spans="1:5" ht="48" hidden="1" customHeight="1" x14ac:dyDescent="0.25">
      <c r="A51" s="136"/>
      <c r="B51" s="137"/>
      <c r="C51" s="133"/>
      <c r="D51" s="134"/>
      <c r="E51" s="135"/>
    </row>
    <row r="52" spans="1:5" ht="48" hidden="1" customHeight="1" x14ac:dyDescent="0.25">
      <c r="A52" s="136"/>
      <c r="B52" s="137"/>
      <c r="C52" s="133"/>
      <c r="D52" s="134"/>
      <c r="E52" s="135"/>
    </row>
    <row r="53" spans="1:5" ht="31.5" hidden="1" customHeight="1" x14ac:dyDescent="0.25">
      <c r="A53" s="136"/>
      <c r="B53" s="138"/>
      <c r="C53" s="133"/>
      <c r="D53" s="134"/>
      <c r="E53" s="135"/>
    </row>
    <row r="54" spans="1:5" ht="31.5" customHeight="1" x14ac:dyDescent="0.25">
      <c r="A54" s="136">
        <v>2</v>
      </c>
      <c r="B54" s="138" t="s">
        <v>903</v>
      </c>
      <c r="C54" s="133">
        <v>99560</v>
      </c>
      <c r="D54" s="134"/>
      <c r="E54" s="135"/>
    </row>
    <row r="55" spans="1:5" ht="21" customHeight="1" x14ac:dyDescent="0.25">
      <c r="A55" s="131"/>
      <c r="B55" s="139" t="s">
        <v>742</v>
      </c>
      <c r="C55" s="140">
        <f>C50+C54</f>
        <v>849560</v>
      </c>
      <c r="D55" s="141"/>
      <c r="E55" s="142"/>
    </row>
    <row r="56" spans="1:5" ht="32.25" customHeight="1" x14ac:dyDescent="0.25">
      <c r="A56" s="154" t="s">
        <v>743</v>
      </c>
      <c r="B56" s="318" t="s">
        <v>744</v>
      </c>
      <c r="C56" s="319"/>
      <c r="D56" s="319"/>
      <c r="E56" s="320"/>
    </row>
    <row r="57" spans="1:5" ht="28.5" customHeight="1" x14ac:dyDescent="0.25">
      <c r="A57" s="143"/>
      <c r="B57" s="195" t="s">
        <v>760</v>
      </c>
      <c r="C57" s="197">
        <v>4544731.41</v>
      </c>
      <c r="D57" s="149">
        <v>4538717</v>
      </c>
      <c r="E57" s="196">
        <v>23115096</v>
      </c>
    </row>
    <row r="58" spans="1:5" ht="22.5" customHeight="1" x14ac:dyDescent="0.25">
      <c r="A58" s="143"/>
      <c r="B58" s="195" t="s">
        <v>742</v>
      </c>
      <c r="C58" s="197">
        <f>SUM(C57)</f>
        <v>4544731.41</v>
      </c>
      <c r="D58" s="197">
        <f t="shared" ref="D58:E58" si="0">SUM(D57)</f>
        <v>4538717</v>
      </c>
      <c r="E58" s="197">
        <f t="shared" si="0"/>
        <v>23115096</v>
      </c>
    </row>
    <row r="59" spans="1:5" ht="24" customHeight="1" thickBot="1" x14ac:dyDescent="0.25">
      <c r="A59" s="143"/>
      <c r="B59" s="144" t="s">
        <v>745</v>
      </c>
      <c r="C59" s="145">
        <f>C55+C58</f>
        <v>5394291.4100000001</v>
      </c>
      <c r="D59" s="145">
        <f t="shared" ref="D59:E59" si="1">D55+D58</f>
        <v>4538717</v>
      </c>
      <c r="E59" s="145">
        <f t="shared" si="1"/>
        <v>23115096</v>
      </c>
    </row>
    <row r="60" spans="1:5" ht="22.5" customHeight="1" x14ac:dyDescent="0.2">
      <c r="A60" s="315" t="s">
        <v>800</v>
      </c>
      <c r="B60" s="316"/>
      <c r="C60" s="316"/>
      <c r="D60" s="316"/>
      <c r="E60" s="317"/>
    </row>
    <row r="61" spans="1:5" ht="14.25" customHeight="1" x14ac:dyDescent="0.25">
      <c r="A61" s="130" t="s">
        <v>737</v>
      </c>
      <c r="B61" s="289" t="s">
        <v>761</v>
      </c>
      <c r="C61" s="290"/>
      <c r="D61" s="290"/>
      <c r="E61" s="291"/>
    </row>
    <row r="62" spans="1:5" ht="30" x14ac:dyDescent="0.25">
      <c r="A62" s="143">
        <v>1</v>
      </c>
      <c r="B62" s="148" t="s">
        <v>763</v>
      </c>
      <c r="C62" s="149">
        <v>10655971.02</v>
      </c>
      <c r="D62" s="149"/>
      <c r="E62" s="150"/>
    </row>
    <row r="63" spans="1:5" ht="45" x14ac:dyDescent="0.25">
      <c r="A63" s="143">
        <v>2</v>
      </c>
      <c r="B63" s="148" t="s">
        <v>764</v>
      </c>
      <c r="C63" s="149">
        <v>621158</v>
      </c>
      <c r="D63" s="149"/>
      <c r="E63" s="135"/>
    </row>
    <row r="64" spans="1:5" ht="15" x14ac:dyDescent="0.25">
      <c r="A64" s="143">
        <v>3</v>
      </c>
      <c r="B64" s="198" t="s">
        <v>904</v>
      </c>
      <c r="C64" s="149">
        <v>700000</v>
      </c>
      <c r="D64" s="149"/>
      <c r="E64" s="135"/>
    </row>
    <row r="65" spans="1:5" ht="30" x14ac:dyDescent="0.25">
      <c r="A65" s="143">
        <v>4</v>
      </c>
      <c r="B65" s="198" t="s">
        <v>950</v>
      </c>
      <c r="C65" s="149">
        <v>87322</v>
      </c>
      <c r="D65" s="149"/>
      <c r="E65" s="135"/>
    </row>
    <row r="66" spans="1:5" ht="18.75" customHeight="1" x14ac:dyDescent="0.25">
      <c r="A66" s="143"/>
      <c r="B66" s="151" t="s">
        <v>742</v>
      </c>
      <c r="C66" s="152">
        <f>SUM(C62:C65)</f>
        <v>12064451.02</v>
      </c>
      <c r="D66" s="152">
        <f>SUM(D62:D63)</f>
        <v>0</v>
      </c>
      <c r="E66" s="153">
        <f>SUM(E62:E63)</f>
        <v>0</v>
      </c>
    </row>
    <row r="67" spans="1:5" ht="19.5" hidden="1" customHeight="1" x14ac:dyDescent="0.2">
      <c r="A67" s="154"/>
      <c r="B67" s="292"/>
      <c r="C67" s="293"/>
      <c r="D67" s="293"/>
      <c r="E67" s="294"/>
    </row>
    <row r="68" spans="1:5" ht="15" hidden="1" x14ac:dyDescent="0.25">
      <c r="A68" s="143"/>
      <c r="B68" s="148"/>
      <c r="C68" s="149"/>
      <c r="D68" s="149"/>
      <c r="E68" s="147"/>
    </row>
    <row r="69" spans="1:5" ht="15" hidden="1" x14ac:dyDescent="0.25">
      <c r="A69" s="143"/>
      <c r="B69" s="155"/>
      <c r="C69" s="156"/>
      <c r="D69" s="149"/>
      <c r="E69" s="147"/>
    </row>
    <row r="70" spans="1:5" ht="36.75" customHeight="1" x14ac:dyDescent="0.25">
      <c r="A70" s="143"/>
      <c r="B70" s="289" t="s">
        <v>744</v>
      </c>
      <c r="C70" s="290"/>
      <c r="D70" s="290"/>
      <c r="E70" s="291"/>
    </row>
    <row r="71" spans="1:5" ht="45" x14ac:dyDescent="0.25">
      <c r="A71" s="143">
        <v>1</v>
      </c>
      <c r="B71" s="199" t="s">
        <v>762</v>
      </c>
      <c r="C71" s="156"/>
      <c r="D71" s="149">
        <v>263158</v>
      </c>
      <c r="E71" s="196">
        <v>4405613</v>
      </c>
    </row>
    <row r="72" spans="1:5" ht="45" x14ac:dyDescent="0.25">
      <c r="A72" s="143">
        <v>2</v>
      </c>
      <c r="B72" s="199" t="s">
        <v>764</v>
      </c>
      <c r="C72" s="156"/>
      <c r="D72" s="149"/>
      <c r="E72" s="196">
        <v>221807</v>
      </c>
    </row>
    <row r="73" spans="1:5" ht="18.75" customHeight="1" x14ac:dyDescent="0.25">
      <c r="A73" s="143"/>
      <c r="B73" s="199" t="s">
        <v>742</v>
      </c>
      <c r="C73" s="146">
        <f>C71+C72</f>
        <v>0</v>
      </c>
      <c r="D73" s="146">
        <f>D71+D72</f>
        <v>263158</v>
      </c>
      <c r="E73" s="147">
        <f>E71+E72</f>
        <v>4627420</v>
      </c>
    </row>
    <row r="74" spans="1:5" ht="18.75" customHeight="1" thickBot="1" x14ac:dyDescent="0.25">
      <c r="A74" s="200"/>
      <c r="B74" s="203" t="s">
        <v>745</v>
      </c>
      <c r="C74" s="204">
        <f>C66+C73</f>
        <v>12064451.02</v>
      </c>
      <c r="D74" s="204">
        <f t="shared" ref="D74:E74" si="2">D66+D73</f>
        <v>263158</v>
      </c>
      <c r="E74" s="204">
        <f t="shared" si="2"/>
        <v>4627420</v>
      </c>
    </row>
    <row r="75" spans="1:5" ht="21" customHeight="1" thickBot="1" x14ac:dyDescent="0.25">
      <c r="A75" s="157"/>
      <c r="B75" s="201" t="s">
        <v>765</v>
      </c>
      <c r="C75" s="202">
        <f>C21+C47+C59+C74</f>
        <v>22348921.43</v>
      </c>
      <c r="D75" s="202">
        <f t="shared" ref="D75:E75" si="3">D21+D47+D59+D74</f>
        <v>5392352</v>
      </c>
      <c r="E75" s="202">
        <f t="shared" si="3"/>
        <v>28683573</v>
      </c>
    </row>
  </sheetData>
  <mergeCells count="14">
    <mergeCell ref="B70:E70"/>
    <mergeCell ref="B67:E67"/>
    <mergeCell ref="A6:E6"/>
    <mergeCell ref="A9:E9"/>
    <mergeCell ref="B10:E10"/>
    <mergeCell ref="B17:E17"/>
    <mergeCell ref="A22:E22"/>
    <mergeCell ref="B23:E23"/>
    <mergeCell ref="B37:E37"/>
    <mergeCell ref="A48:E48"/>
    <mergeCell ref="B49:E49"/>
    <mergeCell ref="A60:E60"/>
    <mergeCell ref="B61:E61"/>
    <mergeCell ref="B56:E56"/>
  </mergeCells>
  <pageMargins left="0.59055118110236227" right="0.11811023622047245" top="0.15748031496062992" bottom="0.15748031496062992" header="0" footer="0"/>
  <pageSetup paperSize="9" scale="79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5"/>
  <sheetViews>
    <sheetView workbookViewId="0">
      <selection activeCell="F4" sqref="F4:G4"/>
    </sheetView>
  </sheetViews>
  <sheetFormatPr defaultRowHeight="12.75" x14ac:dyDescent="0.2"/>
  <cols>
    <col min="1" max="1" width="46" customWidth="1"/>
    <col min="2" max="2" width="6.42578125" customWidth="1"/>
    <col min="3" max="3" width="13.140625" customWidth="1"/>
    <col min="4" max="4" width="6.7109375" customWidth="1"/>
    <col min="5" max="5" width="17.7109375" customWidth="1"/>
    <col min="6" max="7" width="15.140625" customWidth="1"/>
    <col min="8" max="8" width="16.7109375" customWidth="1"/>
    <col min="9" max="9" width="12.7109375" bestFit="1" customWidth="1"/>
    <col min="10" max="10" width="14.42578125" customWidth="1"/>
    <col min="11" max="11" width="14.7109375" customWidth="1"/>
  </cols>
  <sheetData>
    <row r="1" spans="1:8" ht="15" x14ac:dyDescent="0.25">
      <c r="A1" s="57"/>
      <c r="B1" s="58"/>
      <c r="C1" s="58"/>
      <c r="D1" s="58"/>
      <c r="E1" s="59"/>
      <c r="F1" s="246" t="s">
        <v>823</v>
      </c>
      <c r="G1" s="246"/>
    </row>
    <row r="2" spans="1:8" ht="15" x14ac:dyDescent="0.25">
      <c r="A2" s="57"/>
      <c r="B2" s="58"/>
      <c r="C2" s="58"/>
      <c r="D2" s="58"/>
      <c r="E2" s="59"/>
      <c r="F2" s="59"/>
      <c r="G2" s="60" t="s">
        <v>1</v>
      </c>
    </row>
    <row r="3" spans="1:8" ht="15" x14ac:dyDescent="0.25">
      <c r="A3" s="57"/>
      <c r="B3" s="58"/>
      <c r="C3" s="58"/>
      <c r="D3" s="58"/>
      <c r="E3" s="59"/>
      <c r="F3" s="246" t="s">
        <v>2</v>
      </c>
      <c r="G3" s="246"/>
      <c r="H3" s="246"/>
    </row>
    <row r="4" spans="1:8" ht="15" x14ac:dyDescent="0.25">
      <c r="A4" s="57" t="s">
        <v>149</v>
      </c>
      <c r="B4" s="58"/>
      <c r="C4" s="58"/>
      <c r="D4" s="58"/>
      <c r="E4" s="59"/>
      <c r="F4" s="245" t="s">
        <v>981</v>
      </c>
      <c r="G4" s="245"/>
    </row>
    <row r="5" spans="1:8" ht="15" x14ac:dyDescent="0.25">
      <c r="A5" s="57"/>
      <c r="B5" s="58"/>
      <c r="C5" s="61"/>
      <c r="D5" s="58"/>
      <c r="E5" s="58"/>
      <c r="F5" s="59"/>
      <c r="G5" s="59"/>
    </row>
    <row r="6" spans="1:8" ht="52.5" customHeight="1" x14ac:dyDescent="0.2">
      <c r="A6" s="247" t="s">
        <v>205</v>
      </c>
      <c r="B6" s="247"/>
      <c r="C6" s="247"/>
      <c r="D6" s="247"/>
      <c r="E6" s="247"/>
      <c r="F6" s="247"/>
      <c r="G6" s="247"/>
    </row>
    <row r="7" spans="1:8" ht="15" x14ac:dyDescent="0.25">
      <c r="A7" s="248"/>
      <c r="B7" s="249"/>
      <c r="C7" s="249"/>
      <c r="D7" s="249"/>
      <c r="E7" s="249"/>
      <c r="F7" s="62"/>
      <c r="G7" s="63" t="s">
        <v>199</v>
      </c>
    </row>
    <row r="8" spans="1:8" ht="14.25" customHeight="1" x14ac:dyDescent="0.2">
      <c r="A8" s="250" t="s">
        <v>206</v>
      </c>
      <c r="B8" s="251" t="s">
        <v>207</v>
      </c>
      <c r="C8" s="251"/>
      <c r="D8" s="251"/>
      <c r="E8" s="250" t="s">
        <v>208</v>
      </c>
      <c r="F8" s="252" t="s">
        <v>209</v>
      </c>
      <c r="G8" s="252" t="s">
        <v>210</v>
      </c>
    </row>
    <row r="9" spans="1:8" ht="57.75" x14ac:dyDescent="0.2">
      <c r="A9" s="250"/>
      <c r="B9" s="64" t="s">
        <v>211</v>
      </c>
      <c r="C9" s="65" t="s">
        <v>212</v>
      </c>
      <c r="D9" s="66" t="s">
        <v>213</v>
      </c>
      <c r="E9" s="250"/>
      <c r="F9" s="252"/>
      <c r="G9" s="252"/>
    </row>
    <row r="10" spans="1:8" ht="21" customHeight="1" x14ac:dyDescent="0.2">
      <c r="A10" s="67" t="s">
        <v>214</v>
      </c>
      <c r="B10" s="68" t="s">
        <v>215</v>
      </c>
      <c r="C10" s="68" t="s">
        <v>216</v>
      </c>
      <c r="D10" s="68" t="s">
        <v>217</v>
      </c>
      <c r="E10" s="69">
        <v>116764790</v>
      </c>
      <c r="F10" s="69">
        <v>113726550.5</v>
      </c>
      <c r="G10" s="69">
        <v>124219856</v>
      </c>
    </row>
    <row r="11" spans="1:8" ht="45" x14ac:dyDescent="0.2">
      <c r="A11" s="70" t="s">
        <v>218</v>
      </c>
      <c r="B11" s="71" t="s">
        <v>219</v>
      </c>
      <c r="C11" s="71" t="s">
        <v>216</v>
      </c>
      <c r="D11" s="71" t="s">
        <v>217</v>
      </c>
      <c r="E11" s="72">
        <v>2068400</v>
      </c>
      <c r="F11" s="72">
        <v>2068400</v>
      </c>
      <c r="G11" s="72">
        <v>2068400</v>
      </c>
      <c r="H11" s="238"/>
    </row>
    <row r="12" spans="1:8" ht="30" x14ac:dyDescent="0.2">
      <c r="A12" s="70" t="s">
        <v>220</v>
      </c>
      <c r="B12" s="71" t="s">
        <v>219</v>
      </c>
      <c r="C12" s="71" t="s">
        <v>221</v>
      </c>
      <c r="D12" s="71" t="s">
        <v>217</v>
      </c>
      <c r="E12" s="72">
        <v>2068400</v>
      </c>
      <c r="F12" s="72">
        <v>2068400</v>
      </c>
      <c r="G12" s="72">
        <v>2068400</v>
      </c>
    </row>
    <row r="13" spans="1:8" ht="75" x14ac:dyDescent="0.2">
      <c r="A13" s="70" t="s">
        <v>222</v>
      </c>
      <c r="B13" s="71" t="s">
        <v>219</v>
      </c>
      <c r="C13" s="71" t="s">
        <v>221</v>
      </c>
      <c r="D13" s="71" t="s">
        <v>223</v>
      </c>
      <c r="E13" s="72">
        <v>2068400</v>
      </c>
      <c r="F13" s="72">
        <v>2068400</v>
      </c>
      <c r="G13" s="72">
        <v>2068400</v>
      </c>
    </row>
    <row r="14" spans="1:8" ht="30" x14ac:dyDescent="0.2">
      <c r="A14" s="70" t="s">
        <v>224</v>
      </c>
      <c r="B14" s="71" t="s">
        <v>219</v>
      </c>
      <c r="C14" s="71" t="s">
        <v>221</v>
      </c>
      <c r="D14" s="71" t="s">
        <v>225</v>
      </c>
      <c r="E14" s="72">
        <v>2068400</v>
      </c>
      <c r="F14" s="72">
        <v>2068400</v>
      </c>
      <c r="G14" s="72">
        <v>2068400</v>
      </c>
    </row>
    <row r="15" spans="1:8" ht="60" x14ac:dyDescent="0.2">
      <c r="A15" s="70" t="s">
        <v>226</v>
      </c>
      <c r="B15" s="71" t="s">
        <v>227</v>
      </c>
      <c r="C15" s="71" t="s">
        <v>216</v>
      </c>
      <c r="D15" s="71" t="s">
        <v>217</v>
      </c>
      <c r="E15" s="72">
        <v>3500472</v>
      </c>
      <c r="F15" s="72">
        <v>3500472</v>
      </c>
      <c r="G15" s="72">
        <v>3500472</v>
      </c>
    </row>
    <row r="16" spans="1:8" ht="45" x14ac:dyDescent="0.2">
      <c r="A16" s="70" t="s">
        <v>817</v>
      </c>
      <c r="B16" s="71" t="s">
        <v>227</v>
      </c>
      <c r="C16" s="71" t="s">
        <v>228</v>
      </c>
      <c r="D16" s="71" t="s">
        <v>217</v>
      </c>
      <c r="E16" s="72">
        <v>1874955</v>
      </c>
      <c r="F16" s="72">
        <v>1874955</v>
      </c>
      <c r="G16" s="72">
        <v>1874955</v>
      </c>
    </row>
    <row r="17" spans="1:7" ht="75" x14ac:dyDescent="0.2">
      <c r="A17" s="70" t="s">
        <v>222</v>
      </c>
      <c r="B17" s="71" t="s">
        <v>227</v>
      </c>
      <c r="C17" s="71" t="s">
        <v>228</v>
      </c>
      <c r="D17" s="71" t="s">
        <v>223</v>
      </c>
      <c r="E17" s="72">
        <v>1874955</v>
      </c>
      <c r="F17" s="72">
        <v>1874955</v>
      </c>
      <c r="G17" s="72">
        <v>1874955</v>
      </c>
    </row>
    <row r="18" spans="1:7" ht="30" x14ac:dyDescent="0.2">
      <c r="A18" s="70" t="s">
        <v>224</v>
      </c>
      <c r="B18" s="71" t="s">
        <v>227</v>
      </c>
      <c r="C18" s="71" t="s">
        <v>228</v>
      </c>
      <c r="D18" s="71" t="s">
        <v>225</v>
      </c>
      <c r="E18" s="72">
        <v>1874955</v>
      </c>
      <c r="F18" s="72">
        <v>1874955</v>
      </c>
      <c r="G18" s="72">
        <v>1874955</v>
      </c>
    </row>
    <row r="19" spans="1:7" ht="45" x14ac:dyDescent="0.2">
      <c r="A19" s="70" t="s">
        <v>229</v>
      </c>
      <c r="B19" s="71" t="s">
        <v>227</v>
      </c>
      <c r="C19" s="71" t="s">
        <v>230</v>
      </c>
      <c r="D19" s="71" t="s">
        <v>217</v>
      </c>
      <c r="E19" s="72">
        <v>1625517</v>
      </c>
      <c r="F19" s="72">
        <v>1625517</v>
      </c>
      <c r="G19" s="72">
        <v>1625517</v>
      </c>
    </row>
    <row r="20" spans="1:7" ht="75" x14ac:dyDescent="0.2">
      <c r="A20" s="70" t="s">
        <v>222</v>
      </c>
      <c r="B20" s="71" t="s">
        <v>227</v>
      </c>
      <c r="C20" s="71" t="s">
        <v>230</v>
      </c>
      <c r="D20" s="71" t="s">
        <v>223</v>
      </c>
      <c r="E20" s="72">
        <v>1467957</v>
      </c>
      <c r="F20" s="72">
        <v>1467957</v>
      </c>
      <c r="G20" s="72">
        <v>1467957</v>
      </c>
    </row>
    <row r="21" spans="1:7" ht="30" x14ac:dyDescent="0.2">
      <c r="A21" s="70" t="s">
        <v>224</v>
      </c>
      <c r="B21" s="71" t="s">
        <v>227</v>
      </c>
      <c r="C21" s="71" t="s">
        <v>230</v>
      </c>
      <c r="D21" s="71" t="s">
        <v>225</v>
      </c>
      <c r="E21" s="72">
        <v>1467957</v>
      </c>
      <c r="F21" s="72">
        <v>1467957</v>
      </c>
      <c r="G21" s="72">
        <v>1467957</v>
      </c>
    </row>
    <row r="22" spans="1:7" ht="45" x14ac:dyDescent="0.2">
      <c r="A22" s="70" t="s">
        <v>231</v>
      </c>
      <c r="B22" s="71" t="s">
        <v>227</v>
      </c>
      <c r="C22" s="71" t="s">
        <v>230</v>
      </c>
      <c r="D22" s="71" t="s">
        <v>232</v>
      </c>
      <c r="E22" s="72">
        <v>157560</v>
      </c>
      <c r="F22" s="72">
        <v>157560</v>
      </c>
      <c r="G22" s="72">
        <v>157560</v>
      </c>
    </row>
    <row r="23" spans="1:7" ht="45" x14ac:dyDescent="0.2">
      <c r="A23" s="70" t="s">
        <v>233</v>
      </c>
      <c r="B23" s="71" t="s">
        <v>227</v>
      </c>
      <c r="C23" s="71" t="s">
        <v>230</v>
      </c>
      <c r="D23" s="71" t="s">
        <v>234</v>
      </c>
      <c r="E23" s="72">
        <v>157560</v>
      </c>
      <c r="F23" s="72">
        <v>157560</v>
      </c>
      <c r="G23" s="72">
        <v>157560</v>
      </c>
    </row>
    <row r="24" spans="1:7" ht="60" x14ac:dyDescent="0.2">
      <c r="A24" s="70" t="s">
        <v>235</v>
      </c>
      <c r="B24" s="71" t="s">
        <v>236</v>
      </c>
      <c r="C24" s="71" t="s">
        <v>216</v>
      </c>
      <c r="D24" s="71" t="s">
        <v>217</v>
      </c>
      <c r="E24" s="72">
        <v>43424600</v>
      </c>
      <c r="F24" s="72">
        <v>43424600</v>
      </c>
      <c r="G24" s="72">
        <v>43424600</v>
      </c>
    </row>
    <row r="25" spans="1:7" ht="30" x14ac:dyDescent="0.2">
      <c r="A25" s="70" t="s">
        <v>237</v>
      </c>
      <c r="B25" s="71" t="s">
        <v>236</v>
      </c>
      <c r="C25" s="71" t="s">
        <v>238</v>
      </c>
      <c r="D25" s="71" t="s">
        <v>217</v>
      </c>
      <c r="E25" s="72">
        <v>1979599</v>
      </c>
      <c r="F25" s="72">
        <v>1979599</v>
      </c>
      <c r="G25" s="72">
        <v>1979599</v>
      </c>
    </row>
    <row r="26" spans="1:7" ht="75" x14ac:dyDescent="0.2">
      <c r="A26" s="70" t="s">
        <v>222</v>
      </c>
      <c r="B26" s="71" t="s">
        <v>236</v>
      </c>
      <c r="C26" s="71" t="s">
        <v>238</v>
      </c>
      <c r="D26" s="71" t="s">
        <v>223</v>
      </c>
      <c r="E26" s="72">
        <v>1979599</v>
      </c>
      <c r="F26" s="72">
        <v>1979599</v>
      </c>
      <c r="G26" s="72">
        <v>1979599</v>
      </c>
    </row>
    <row r="27" spans="1:7" ht="30" x14ac:dyDescent="0.2">
      <c r="A27" s="70" t="s">
        <v>224</v>
      </c>
      <c r="B27" s="71" t="s">
        <v>236</v>
      </c>
      <c r="C27" s="71" t="s">
        <v>238</v>
      </c>
      <c r="D27" s="71" t="s">
        <v>225</v>
      </c>
      <c r="E27" s="72">
        <v>1979599</v>
      </c>
      <c r="F27" s="72">
        <v>1979599</v>
      </c>
      <c r="G27" s="72">
        <v>1979599</v>
      </c>
    </row>
    <row r="28" spans="1:7" ht="30" x14ac:dyDescent="0.2">
      <c r="A28" s="70" t="s">
        <v>239</v>
      </c>
      <c r="B28" s="71" t="s">
        <v>236</v>
      </c>
      <c r="C28" s="71" t="s">
        <v>240</v>
      </c>
      <c r="D28" s="71" t="s">
        <v>217</v>
      </c>
      <c r="E28" s="72">
        <v>41445001</v>
      </c>
      <c r="F28" s="72">
        <v>41445001</v>
      </c>
      <c r="G28" s="72">
        <v>41445001</v>
      </c>
    </row>
    <row r="29" spans="1:7" ht="75" x14ac:dyDescent="0.2">
      <c r="A29" s="70" t="s">
        <v>222</v>
      </c>
      <c r="B29" s="71" t="s">
        <v>236</v>
      </c>
      <c r="C29" s="71" t="s">
        <v>240</v>
      </c>
      <c r="D29" s="71" t="s">
        <v>223</v>
      </c>
      <c r="E29" s="72">
        <v>40984301</v>
      </c>
      <c r="F29" s="72">
        <v>40984301</v>
      </c>
      <c r="G29" s="72">
        <v>40984301</v>
      </c>
    </row>
    <row r="30" spans="1:7" ht="30" x14ac:dyDescent="0.2">
      <c r="A30" s="70" t="s">
        <v>224</v>
      </c>
      <c r="B30" s="71" t="s">
        <v>236</v>
      </c>
      <c r="C30" s="71" t="s">
        <v>240</v>
      </c>
      <c r="D30" s="71" t="s">
        <v>225</v>
      </c>
      <c r="E30" s="72">
        <v>40984301</v>
      </c>
      <c r="F30" s="72">
        <v>40984301</v>
      </c>
      <c r="G30" s="72">
        <v>40984301</v>
      </c>
    </row>
    <row r="31" spans="1:7" ht="45" x14ac:dyDescent="0.2">
      <c r="A31" s="70" t="s">
        <v>231</v>
      </c>
      <c r="B31" s="71" t="s">
        <v>236</v>
      </c>
      <c r="C31" s="71" t="s">
        <v>240</v>
      </c>
      <c r="D31" s="71" t="s">
        <v>232</v>
      </c>
      <c r="E31" s="72">
        <v>109500</v>
      </c>
      <c r="F31" s="72">
        <v>109500</v>
      </c>
      <c r="G31" s="72">
        <v>109500</v>
      </c>
    </row>
    <row r="32" spans="1:7" ht="45" x14ac:dyDescent="0.2">
      <c r="A32" s="70" t="s">
        <v>233</v>
      </c>
      <c r="B32" s="71" t="s">
        <v>236</v>
      </c>
      <c r="C32" s="71" t="s">
        <v>240</v>
      </c>
      <c r="D32" s="71" t="s">
        <v>234</v>
      </c>
      <c r="E32" s="72">
        <v>109500</v>
      </c>
      <c r="F32" s="72">
        <v>109500</v>
      </c>
      <c r="G32" s="72">
        <v>109500</v>
      </c>
    </row>
    <row r="33" spans="1:7" ht="15" x14ac:dyDescent="0.2">
      <c r="A33" s="70" t="s">
        <v>241</v>
      </c>
      <c r="B33" s="71" t="s">
        <v>236</v>
      </c>
      <c r="C33" s="71" t="s">
        <v>240</v>
      </c>
      <c r="D33" s="71" t="s">
        <v>242</v>
      </c>
      <c r="E33" s="72">
        <v>351200</v>
      </c>
      <c r="F33" s="72">
        <v>351200</v>
      </c>
      <c r="G33" s="72">
        <v>351200</v>
      </c>
    </row>
    <row r="34" spans="1:7" ht="15" x14ac:dyDescent="0.2">
      <c r="A34" s="70" t="s">
        <v>243</v>
      </c>
      <c r="B34" s="71" t="s">
        <v>236</v>
      </c>
      <c r="C34" s="71" t="s">
        <v>240</v>
      </c>
      <c r="D34" s="71" t="s">
        <v>244</v>
      </c>
      <c r="E34" s="72">
        <v>351200</v>
      </c>
      <c r="F34" s="72">
        <v>351200</v>
      </c>
      <c r="G34" s="72">
        <v>351200</v>
      </c>
    </row>
    <row r="35" spans="1:7" ht="15" x14ac:dyDescent="0.2">
      <c r="A35" s="70" t="s">
        <v>245</v>
      </c>
      <c r="B35" s="71" t="s">
        <v>246</v>
      </c>
      <c r="C35" s="71" t="s">
        <v>216</v>
      </c>
      <c r="D35" s="71" t="s">
        <v>217</v>
      </c>
      <c r="E35" s="72">
        <v>23920</v>
      </c>
      <c r="F35" s="72">
        <v>23920</v>
      </c>
      <c r="G35" s="72">
        <v>154898</v>
      </c>
    </row>
    <row r="36" spans="1:7" ht="75" x14ac:dyDescent="0.2">
      <c r="A36" s="70" t="s">
        <v>247</v>
      </c>
      <c r="B36" s="71" t="s">
        <v>246</v>
      </c>
      <c r="C36" s="71" t="s">
        <v>248</v>
      </c>
      <c r="D36" s="71" t="s">
        <v>217</v>
      </c>
      <c r="E36" s="72">
        <v>23920</v>
      </c>
      <c r="F36" s="72">
        <v>23920</v>
      </c>
      <c r="G36" s="72">
        <v>154898</v>
      </c>
    </row>
    <row r="37" spans="1:7" ht="45" x14ac:dyDescent="0.2">
      <c r="A37" s="70" t="s">
        <v>231</v>
      </c>
      <c r="B37" s="71" t="s">
        <v>246</v>
      </c>
      <c r="C37" s="71" t="s">
        <v>248</v>
      </c>
      <c r="D37" s="71" t="s">
        <v>232</v>
      </c>
      <c r="E37" s="72">
        <v>23920</v>
      </c>
      <c r="F37" s="72">
        <v>23920</v>
      </c>
      <c r="G37" s="72">
        <v>154898</v>
      </c>
    </row>
    <row r="38" spans="1:7" ht="45" x14ac:dyDescent="0.2">
      <c r="A38" s="70" t="s">
        <v>233</v>
      </c>
      <c r="B38" s="71" t="s">
        <v>246</v>
      </c>
      <c r="C38" s="71" t="s">
        <v>248</v>
      </c>
      <c r="D38" s="71" t="s">
        <v>234</v>
      </c>
      <c r="E38" s="72">
        <v>23920</v>
      </c>
      <c r="F38" s="72">
        <v>23920</v>
      </c>
      <c r="G38" s="72">
        <v>154898</v>
      </c>
    </row>
    <row r="39" spans="1:7" ht="45" x14ac:dyDescent="0.2">
      <c r="A39" s="70" t="s">
        <v>249</v>
      </c>
      <c r="B39" s="71" t="s">
        <v>250</v>
      </c>
      <c r="C39" s="71" t="s">
        <v>216</v>
      </c>
      <c r="D39" s="71" t="s">
        <v>217</v>
      </c>
      <c r="E39" s="72">
        <v>18289637</v>
      </c>
      <c r="F39" s="72">
        <v>18289637</v>
      </c>
      <c r="G39" s="72">
        <v>18289637</v>
      </c>
    </row>
    <row r="40" spans="1:7" ht="45" x14ac:dyDescent="0.2">
      <c r="A40" s="70" t="s">
        <v>229</v>
      </c>
      <c r="B40" s="71" t="s">
        <v>250</v>
      </c>
      <c r="C40" s="71" t="s">
        <v>251</v>
      </c>
      <c r="D40" s="71" t="s">
        <v>217</v>
      </c>
      <c r="E40" s="72">
        <v>13607320</v>
      </c>
      <c r="F40" s="72">
        <v>13607320</v>
      </c>
      <c r="G40" s="72">
        <v>13607320</v>
      </c>
    </row>
    <row r="41" spans="1:7" ht="75" x14ac:dyDescent="0.2">
      <c r="A41" s="70" t="s">
        <v>222</v>
      </c>
      <c r="B41" s="71" t="s">
        <v>250</v>
      </c>
      <c r="C41" s="71" t="s">
        <v>251</v>
      </c>
      <c r="D41" s="71" t="s">
        <v>223</v>
      </c>
      <c r="E41" s="72">
        <v>13303630</v>
      </c>
      <c r="F41" s="72">
        <v>13303630</v>
      </c>
      <c r="G41" s="72">
        <v>13303630</v>
      </c>
    </row>
    <row r="42" spans="1:7" ht="30" x14ac:dyDescent="0.2">
      <c r="A42" s="70" t="s">
        <v>224</v>
      </c>
      <c r="B42" s="71" t="s">
        <v>250</v>
      </c>
      <c r="C42" s="71" t="s">
        <v>251</v>
      </c>
      <c r="D42" s="71" t="s">
        <v>225</v>
      </c>
      <c r="E42" s="72">
        <v>13303630</v>
      </c>
      <c r="F42" s="72">
        <v>13303630</v>
      </c>
      <c r="G42" s="72">
        <v>13303630</v>
      </c>
    </row>
    <row r="43" spans="1:7" ht="45" x14ac:dyDescent="0.2">
      <c r="A43" s="70" t="s">
        <v>231</v>
      </c>
      <c r="B43" s="71" t="s">
        <v>250</v>
      </c>
      <c r="C43" s="71" t="s">
        <v>251</v>
      </c>
      <c r="D43" s="71" t="s">
        <v>232</v>
      </c>
      <c r="E43" s="72">
        <v>282690</v>
      </c>
      <c r="F43" s="72">
        <v>282690</v>
      </c>
      <c r="G43" s="72">
        <v>282690</v>
      </c>
    </row>
    <row r="44" spans="1:7" ht="45" x14ac:dyDescent="0.2">
      <c r="A44" s="70" t="s">
        <v>233</v>
      </c>
      <c r="B44" s="71" t="s">
        <v>250</v>
      </c>
      <c r="C44" s="71" t="s">
        <v>251</v>
      </c>
      <c r="D44" s="71" t="s">
        <v>234</v>
      </c>
      <c r="E44" s="72">
        <v>282690</v>
      </c>
      <c r="F44" s="72">
        <v>282690</v>
      </c>
      <c r="G44" s="72">
        <v>282690</v>
      </c>
    </row>
    <row r="45" spans="1:7" ht="15" x14ac:dyDescent="0.2">
      <c r="A45" s="70" t="s">
        <v>241</v>
      </c>
      <c r="B45" s="71" t="s">
        <v>250</v>
      </c>
      <c r="C45" s="71" t="s">
        <v>251</v>
      </c>
      <c r="D45" s="71" t="s">
        <v>242</v>
      </c>
      <c r="E45" s="72">
        <v>21000</v>
      </c>
      <c r="F45" s="72">
        <v>21000</v>
      </c>
      <c r="G45" s="72">
        <v>21000</v>
      </c>
    </row>
    <row r="46" spans="1:7" ht="15" x14ac:dyDescent="0.2">
      <c r="A46" s="70" t="s">
        <v>243</v>
      </c>
      <c r="B46" s="71" t="s">
        <v>250</v>
      </c>
      <c r="C46" s="71" t="s">
        <v>251</v>
      </c>
      <c r="D46" s="71" t="s">
        <v>244</v>
      </c>
      <c r="E46" s="72">
        <v>21000</v>
      </c>
      <c r="F46" s="72">
        <v>21000</v>
      </c>
      <c r="G46" s="72">
        <v>21000</v>
      </c>
    </row>
    <row r="47" spans="1:7" ht="30" x14ac:dyDescent="0.2">
      <c r="A47" s="70" t="s">
        <v>252</v>
      </c>
      <c r="B47" s="71" t="s">
        <v>250</v>
      </c>
      <c r="C47" s="71" t="s">
        <v>253</v>
      </c>
      <c r="D47" s="71" t="s">
        <v>217</v>
      </c>
      <c r="E47" s="72">
        <v>857917</v>
      </c>
      <c r="F47" s="72">
        <v>857917</v>
      </c>
      <c r="G47" s="72">
        <v>857917</v>
      </c>
    </row>
    <row r="48" spans="1:7" ht="45" x14ac:dyDescent="0.2">
      <c r="A48" s="70" t="s">
        <v>231</v>
      </c>
      <c r="B48" s="71" t="s">
        <v>250</v>
      </c>
      <c r="C48" s="71" t="s">
        <v>253</v>
      </c>
      <c r="D48" s="71" t="s">
        <v>232</v>
      </c>
      <c r="E48" s="72">
        <v>857917</v>
      </c>
      <c r="F48" s="72">
        <v>857917</v>
      </c>
      <c r="G48" s="72">
        <v>857917</v>
      </c>
    </row>
    <row r="49" spans="1:7" ht="45" x14ac:dyDescent="0.2">
      <c r="A49" s="70" t="s">
        <v>233</v>
      </c>
      <c r="B49" s="71" t="s">
        <v>250</v>
      </c>
      <c r="C49" s="71" t="s">
        <v>253</v>
      </c>
      <c r="D49" s="71" t="s">
        <v>234</v>
      </c>
      <c r="E49" s="72">
        <v>857917</v>
      </c>
      <c r="F49" s="72">
        <v>857917</v>
      </c>
      <c r="G49" s="72">
        <v>857917</v>
      </c>
    </row>
    <row r="50" spans="1:7" ht="30" x14ac:dyDescent="0.2">
      <c r="A50" s="70" t="s">
        <v>254</v>
      </c>
      <c r="B50" s="71" t="s">
        <v>250</v>
      </c>
      <c r="C50" s="71" t="s">
        <v>255</v>
      </c>
      <c r="D50" s="71" t="s">
        <v>217</v>
      </c>
      <c r="E50" s="72">
        <v>2364435</v>
      </c>
      <c r="F50" s="72">
        <v>2364435</v>
      </c>
      <c r="G50" s="72">
        <v>2364435</v>
      </c>
    </row>
    <row r="51" spans="1:7" ht="75" x14ac:dyDescent="0.2">
      <c r="A51" s="70" t="s">
        <v>222</v>
      </c>
      <c r="B51" s="71" t="s">
        <v>250</v>
      </c>
      <c r="C51" s="71" t="s">
        <v>255</v>
      </c>
      <c r="D51" s="71" t="s">
        <v>223</v>
      </c>
      <c r="E51" s="72">
        <v>2364435</v>
      </c>
      <c r="F51" s="72">
        <v>2364435</v>
      </c>
      <c r="G51" s="72">
        <v>2364435</v>
      </c>
    </row>
    <row r="52" spans="1:7" ht="30" x14ac:dyDescent="0.2">
      <c r="A52" s="70" t="s">
        <v>224</v>
      </c>
      <c r="B52" s="71" t="s">
        <v>250</v>
      </c>
      <c r="C52" s="71" t="s">
        <v>255</v>
      </c>
      <c r="D52" s="71" t="s">
        <v>225</v>
      </c>
      <c r="E52" s="72">
        <v>2364435</v>
      </c>
      <c r="F52" s="72">
        <v>2364435</v>
      </c>
      <c r="G52" s="72">
        <v>2364435</v>
      </c>
    </row>
    <row r="53" spans="1:7" ht="30" x14ac:dyDescent="0.2">
      <c r="A53" s="70" t="s">
        <v>256</v>
      </c>
      <c r="B53" s="71" t="s">
        <v>250</v>
      </c>
      <c r="C53" s="71" t="s">
        <v>257</v>
      </c>
      <c r="D53" s="71" t="s">
        <v>217</v>
      </c>
      <c r="E53" s="72">
        <v>1459965</v>
      </c>
      <c r="F53" s="72">
        <v>1459965</v>
      </c>
      <c r="G53" s="72">
        <v>1459965</v>
      </c>
    </row>
    <row r="54" spans="1:7" ht="75" x14ac:dyDescent="0.2">
      <c r="A54" s="70" t="s">
        <v>222</v>
      </c>
      <c r="B54" s="71" t="s">
        <v>250</v>
      </c>
      <c r="C54" s="71" t="s">
        <v>257</v>
      </c>
      <c r="D54" s="71" t="s">
        <v>223</v>
      </c>
      <c r="E54" s="72">
        <v>1386765</v>
      </c>
      <c r="F54" s="72">
        <v>1386765</v>
      </c>
      <c r="G54" s="72">
        <v>1386765</v>
      </c>
    </row>
    <row r="55" spans="1:7" ht="30" x14ac:dyDescent="0.2">
      <c r="A55" s="70" t="s">
        <v>224</v>
      </c>
      <c r="B55" s="71" t="s">
        <v>250</v>
      </c>
      <c r="C55" s="71" t="s">
        <v>257</v>
      </c>
      <c r="D55" s="71" t="s">
        <v>225</v>
      </c>
      <c r="E55" s="72">
        <v>1386765</v>
      </c>
      <c r="F55" s="72">
        <v>1386765</v>
      </c>
      <c r="G55" s="72">
        <v>1386765</v>
      </c>
    </row>
    <row r="56" spans="1:7" ht="45" x14ac:dyDescent="0.2">
      <c r="A56" s="70" t="s">
        <v>231</v>
      </c>
      <c r="B56" s="71" t="s">
        <v>250</v>
      </c>
      <c r="C56" s="71" t="s">
        <v>257</v>
      </c>
      <c r="D56" s="71" t="s">
        <v>232</v>
      </c>
      <c r="E56" s="72">
        <v>73200</v>
      </c>
      <c r="F56" s="72">
        <v>73200</v>
      </c>
      <c r="G56" s="72">
        <v>73200</v>
      </c>
    </row>
    <row r="57" spans="1:7" ht="45" x14ac:dyDescent="0.2">
      <c r="A57" s="70" t="s">
        <v>233</v>
      </c>
      <c r="B57" s="71" t="s">
        <v>250</v>
      </c>
      <c r="C57" s="71" t="s">
        <v>257</v>
      </c>
      <c r="D57" s="71" t="s">
        <v>234</v>
      </c>
      <c r="E57" s="72">
        <v>73200</v>
      </c>
      <c r="F57" s="72">
        <v>73200</v>
      </c>
      <c r="G57" s="72">
        <v>73200</v>
      </c>
    </row>
    <row r="58" spans="1:7" ht="15" x14ac:dyDescent="0.2">
      <c r="A58" s="70" t="s">
        <v>258</v>
      </c>
      <c r="B58" s="71" t="s">
        <v>259</v>
      </c>
      <c r="C58" s="71" t="s">
        <v>216</v>
      </c>
      <c r="D58" s="71" t="s">
        <v>217</v>
      </c>
      <c r="E58" s="72">
        <v>599141</v>
      </c>
      <c r="F58" s="72">
        <v>300000</v>
      </c>
      <c r="G58" s="72">
        <v>300000</v>
      </c>
    </row>
    <row r="59" spans="1:7" ht="30" x14ac:dyDescent="0.2">
      <c r="A59" s="70" t="s">
        <v>260</v>
      </c>
      <c r="B59" s="71" t="s">
        <v>259</v>
      </c>
      <c r="C59" s="71" t="s">
        <v>261</v>
      </c>
      <c r="D59" s="71" t="s">
        <v>217</v>
      </c>
      <c r="E59" s="72">
        <v>599141</v>
      </c>
      <c r="F59" s="72">
        <v>300000</v>
      </c>
      <c r="G59" s="72">
        <v>300000</v>
      </c>
    </row>
    <row r="60" spans="1:7" ht="15" x14ac:dyDescent="0.2">
      <c r="A60" s="70" t="s">
        <v>241</v>
      </c>
      <c r="B60" s="71" t="s">
        <v>259</v>
      </c>
      <c r="C60" s="71" t="s">
        <v>261</v>
      </c>
      <c r="D60" s="71" t="s">
        <v>242</v>
      </c>
      <c r="E60" s="72">
        <v>599141</v>
      </c>
      <c r="F60" s="72">
        <v>300000</v>
      </c>
      <c r="G60" s="72">
        <v>300000</v>
      </c>
    </row>
    <row r="61" spans="1:7" ht="15" x14ac:dyDescent="0.2">
      <c r="A61" s="70" t="s">
        <v>262</v>
      </c>
      <c r="B61" s="71" t="s">
        <v>259</v>
      </c>
      <c r="C61" s="71" t="s">
        <v>261</v>
      </c>
      <c r="D61" s="71" t="s">
        <v>263</v>
      </c>
      <c r="E61" s="72">
        <v>599141</v>
      </c>
      <c r="F61" s="72">
        <v>300000</v>
      </c>
      <c r="G61" s="72">
        <v>300000</v>
      </c>
    </row>
    <row r="62" spans="1:7" ht="15" x14ac:dyDescent="0.2">
      <c r="A62" s="70" t="s">
        <v>264</v>
      </c>
      <c r="B62" s="71" t="s">
        <v>265</v>
      </c>
      <c r="C62" s="71" t="s">
        <v>216</v>
      </c>
      <c r="D62" s="71" t="s">
        <v>217</v>
      </c>
      <c r="E62" s="72">
        <v>48858620</v>
      </c>
      <c r="F62" s="72">
        <v>46119521.5</v>
      </c>
      <c r="G62" s="72">
        <v>56481849</v>
      </c>
    </row>
    <row r="63" spans="1:7" ht="30" x14ac:dyDescent="0.2">
      <c r="A63" s="70" t="s">
        <v>826</v>
      </c>
      <c r="B63" s="71" t="s">
        <v>265</v>
      </c>
      <c r="C63" s="71" t="s">
        <v>266</v>
      </c>
      <c r="D63" s="71" t="s">
        <v>217</v>
      </c>
      <c r="E63" s="72">
        <v>544000</v>
      </c>
      <c r="F63" s="72">
        <v>0</v>
      </c>
      <c r="G63" s="72">
        <v>0</v>
      </c>
    </row>
    <row r="64" spans="1:7" ht="45" x14ac:dyDescent="0.2">
      <c r="A64" s="70" t="s">
        <v>231</v>
      </c>
      <c r="B64" s="71" t="s">
        <v>265</v>
      </c>
      <c r="C64" s="71" t="s">
        <v>266</v>
      </c>
      <c r="D64" s="71" t="s">
        <v>232</v>
      </c>
      <c r="E64" s="72">
        <v>544000</v>
      </c>
      <c r="F64" s="72">
        <v>0</v>
      </c>
      <c r="G64" s="72">
        <v>0</v>
      </c>
    </row>
    <row r="65" spans="1:7" ht="45" x14ac:dyDescent="0.2">
      <c r="A65" s="70" t="s">
        <v>233</v>
      </c>
      <c r="B65" s="71" t="s">
        <v>265</v>
      </c>
      <c r="C65" s="71" t="s">
        <v>266</v>
      </c>
      <c r="D65" s="71" t="s">
        <v>234</v>
      </c>
      <c r="E65" s="72">
        <v>544000</v>
      </c>
      <c r="F65" s="72">
        <v>0</v>
      </c>
      <c r="G65" s="72">
        <v>0</v>
      </c>
    </row>
    <row r="66" spans="1:7" ht="60" x14ac:dyDescent="0.2">
      <c r="A66" s="70" t="s">
        <v>827</v>
      </c>
      <c r="B66" s="71" t="s">
        <v>265</v>
      </c>
      <c r="C66" s="71" t="s">
        <v>267</v>
      </c>
      <c r="D66" s="71" t="s">
        <v>217</v>
      </c>
      <c r="E66" s="72">
        <v>808630</v>
      </c>
      <c r="F66" s="72">
        <v>0</v>
      </c>
      <c r="G66" s="72">
        <v>0</v>
      </c>
    </row>
    <row r="67" spans="1:7" ht="45" x14ac:dyDescent="0.2">
      <c r="A67" s="70" t="s">
        <v>231</v>
      </c>
      <c r="B67" s="71" t="s">
        <v>265</v>
      </c>
      <c r="C67" s="71" t="s">
        <v>267</v>
      </c>
      <c r="D67" s="71" t="s">
        <v>232</v>
      </c>
      <c r="E67" s="72">
        <v>658630</v>
      </c>
      <c r="F67" s="72">
        <v>0</v>
      </c>
      <c r="G67" s="72">
        <v>0</v>
      </c>
    </row>
    <row r="68" spans="1:7" ht="45" x14ac:dyDescent="0.2">
      <c r="A68" s="70" t="s">
        <v>233</v>
      </c>
      <c r="B68" s="71" t="s">
        <v>265</v>
      </c>
      <c r="C68" s="71" t="s">
        <v>267</v>
      </c>
      <c r="D68" s="71" t="s">
        <v>234</v>
      </c>
      <c r="E68" s="72">
        <v>658630</v>
      </c>
      <c r="F68" s="72">
        <v>0</v>
      </c>
      <c r="G68" s="72">
        <v>0</v>
      </c>
    </row>
    <row r="69" spans="1:7" ht="15" x14ac:dyDescent="0.2">
      <c r="A69" s="70" t="s">
        <v>241</v>
      </c>
      <c r="B69" s="71" t="s">
        <v>265</v>
      </c>
      <c r="C69" s="71" t="s">
        <v>267</v>
      </c>
      <c r="D69" s="71" t="s">
        <v>242</v>
      </c>
      <c r="E69" s="72">
        <v>150000</v>
      </c>
      <c r="F69" s="72">
        <v>0</v>
      </c>
      <c r="G69" s="72">
        <v>0</v>
      </c>
    </row>
    <row r="70" spans="1:7" ht="15" x14ac:dyDescent="0.2">
      <c r="A70" s="70" t="s">
        <v>243</v>
      </c>
      <c r="B70" s="71" t="s">
        <v>265</v>
      </c>
      <c r="C70" s="71" t="s">
        <v>267</v>
      </c>
      <c r="D70" s="71" t="s">
        <v>244</v>
      </c>
      <c r="E70" s="72">
        <v>150000</v>
      </c>
      <c r="F70" s="72">
        <v>0</v>
      </c>
      <c r="G70" s="72">
        <v>0</v>
      </c>
    </row>
    <row r="71" spans="1:7" ht="150" x14ac:dyDescent="0.2">
      <c r="A71" s="70" t="s">
        <v>268</v>
      </c>
      <c r="B71" s="71" t="s">
        <v>265</v>
      </c>
      <c r="C71" s="71" t="s">
        <v>269</v>
      </c>
      <c r="D71" s="71" t="s">
        <v>217</v>
      </c>
      <c r="E71" s="72">
        <v>433852</v>
      </c>
      <c r="F71" s="72">
        <v>433852</v>
      </c>
      <c r="G71" s="72">
        <v>433852</v>
      </c>
    </row>
    <row r="72" spans="1:7" ht="75" x14ac:dyDescent="0.2">
      <c r="A72" s="70" t="s">
        <v>222</v>
      </c>
      <c r="B72" s="71" t="s">
        <v>265</v>
      </c>
      <c r="C72" s="71" t="s">
        <v>269</v>
      </c>
      <c r="D72" s="71" t="s">
        <v>223</v>
      </c>
      <c r="E72" s="72">
        <v>433852</v>
      </c>
      <c r="F72" s="72">
        <v>433852</v>
      </c>
      <c r="G72" s="72">
        <v>433852</v>
      </c>
    </row>
    <row r="73" spans="1:7" ht="30" x14ac:dyDescent="0.2">
      <c r="A73" s="70" t="s">
        <v>224</v>
      </c>
      <c r="B73" s="71" t="s">
        <v>265</v>
      </c>
      <c r="C73" s="71" t="s">
        <v>269</v>
      </c>
      <c r="D73" s="71" t="s">
        <v>225</v>
      </c>
      <c r="E73" s="72">
        <v>433852</v>
      </c>
      <c r="F73" s="72">
        <v>433852</v>
      </c>
      <c r="G73" s="72">
        <v>433852</v>
      </c>
    </row>
    <row r="74" spans="1:7" ht="45" x14ac:dyDescent="0.2">
      <c r="A74" s="70" t="s">
        <v>270</v>
      </c>
      <c r="B74" s="71" t="s">
        <v>265</v>
      </c>
      <c r="C74" s="71" t="s">
        <v>271</v>
      </c>
      <c r="D74" s="71" t="s">
        <v>217</v>
      </c>
      <c r="E74" s="72">
        <v>10801858</v>
      </c>
      <c r="F74" s="72">
        <v>8142612</v>
      </c>
      <c r="G74" s="72">
        <v>8142612</v>
      </c>
    </row>
    <row r="75" spans="1:7" ht="45" x14ac:dyDescent="0.2">
      <c r="A75" s="70" t="s">
        <v>272</v>
      </c>
      <c r="B75" s="71" t="s">
        <v>265</v>
      </c>
      <c r="C75" s="71" t="s">
        <v>271</v>
      </c>
      <c r="D75" s="71" t="s">
        <v>273</v>
      </c>
      <c r="E75" s="72">
        <v>10801858</v>
      </c>
      <c r="F75" s="72">
        <v>8142612</v>
      </c>
      <c r="G75" s="72">
        <v>8142612</v>
      </c>
    </row>
    <row r="76" spans="1:7" ht="15" x14ac:dyDescent="0.2">
      <c r="A76" s="70" t="s">
        <v>274</v>
      </c>
      <c r="B76" s="71" t="s">
        <v>265</v>
      </c>
      <c r="C76" s="71" t="s">
        <v>271</v>
      </c>
      <c r="D76" s="71" t="s">
        <v>275</v>
      </c>
      <c r="E76" s="72">
        <v>10801858</v>
      </c>
      <c r="F76" s="72">
        <v>8142612</v>
      </c>
      <c r="G76" s="72">
        <v>8142612</v>
      </c>
    </row>
    <row r="77" spans="1:7" ht="30" x14ac:dyDescent="0.2">
      <c r="A77" s="70" t="s">
        <v>276</v>
      </c>
      <c r="B77" s="71" t="s">
        <v>265</v>
      </c>
      <c r="C77" s="71" t="s">
        <v>277</v>
      </c>
      <c r="D77" s="71" t="s">
        <v>217</v>
      </c>
      <c r="E77" s="72">
        <v>20914315</v>
      </c>
      <c r="F77" s="72">
        <v>15122720</v>
      </c>
      <c r="G77" s="72">
        <v>15122720</v>
      </c>
    </row>
    <row r="78" spans="1:7" ht="45" x14ac:dyDescent="0.2">
      <c r="A78" s="70" t="s">
        <v>272</v>
      </c>
      <c r="B78" s="71" t="s">
        <v>265</v>
      </c>
      <c r="C78" s="71" t="s">
        <v>277</v>
      </c>
      <c r="D78" s="71" t="s">
        <v>273</v>
      </c>
      <c r="E78" s="72">
        <v>20914315</v>
      </c>
      <c r="F78" s="72">
        <v>15122720</v>
      </c>
      <c r="G78" s="72">
        <v>15122720</v>
      </c>
    </row>
    <row r="79" spans="1:7" ht="15" x14ac:dyDescent="0.2">
      <c r="A79" s="70" t="s">
        <v>274</v>
      </c>
      <c r="B79" s="71" t="s">
        <v>265</v>
      </c>
      <c r="C79" s="71" t="s">
        <v>277</v>
      </c>
      <c r="D79" s="71" t="s">
        <v>275</v>
      </c>
      <c r="E79" s="72">
        <v>20914315</v>
      </c>
      <c r="F79" s="72">
        <v>15122720</v>
      </c>
      <c r="G79" s="72">
        <v>15122720</v>
      </c>
    </row>
    <row r="80" spans="1:7" ht="30" x14ac:dyDescent="0.2">
      <c r="A80" s="70" t="s">
        <v>252</v>
      </c>
      <c r="B80" s="71" t="s">
        <v>265</v>
      </c>
      <c r="C80" s="71" t="s">
        <v>253</v>
      </c>
      <c r="D80" s="71" t="s">
        <v>217</v>
      </c>
      <c r="E80" s="72">
        <v>2785560</v>
      </c>
      <c r="F80" s="72">
        <v>0</v>
      </c>
      <c r="G80" s="72">
        <v>0</v>
      </c>
    </row>
    <row r="81" spans="1:7" ht="45" x14ac:dyDescent="0.2">
      <c r="A81" s="70" t="s">
        <v>231</v>
      </c>
      <c r="B81" s="71" t="s">
        <v>265</v>
      </c>
      <c r="C81" s="71" t="s">
        <v>253</v>
      </c>
      <c r="D81" s="71" t="s">
        <v>232</v>
      </c>
      <c r="E81" s="72">
        <v>2785560</v>
      </c>
      <c r="F81" s="72">
        <v>0</v>
      </c>
      <c r="G81" s="72">
        <v>0</v>
      </c>
    </row>
    <row r="82" spans="1:7" ht="45" x14ac:dyDescent="0.2">
      <c r="A82" s="70" t="s">
        <v>233</v>
      </c>
      <c r="B82" s="71" t="s">
        <v>265</v>
      </c>
      <c r="C82" s="71" t="s">
        <v>253</v>
      </c>
      <c r="D82" s="71" t="s">
        <v>234</v>
      </c>
      <c r="E82" s="72">
        <v>2785560</v>
      </c>
      <c r="F82" s="72">
        <v>0</v>
      </c>
      <c r="G82" s="72">
        <v>0</v>
      </c>
    </row>
    <row r="83" spans="1:7" ht="45" x14ac:dyDescent="0.2">
      <c r="A83" s="70" t="s">
        <v>278</v>
      </c>
      <c r="B83" s="71" t="s">
        <v>265</v>
      </c>
      <c r="C83" s="71" t="s">
        <v>279</v>
      </c>
      <c r="D83" s="71" t="s">
        <v>217</v>
      </c>
      <c r="E83" s="72">
        <v>226800</v>
      </c>
      <c r="F83" s="72">
        <v>226800</v>
      </c>
      <c r="G83" s="72">
        <v>226800</v>
      </c>
    </row>
    <row r="84" spans="1:7" ht="45" x14ac:dyDescent="0.2">
      <c r="A84" s="70" t="s">
        <v>231</v>
      </c>
      <c r="B84" s="71" t="s">
        <v>265</v>
      </c>
      <c r="C84" s="71" t="s">
        <v>279</v>
      </c>
      <c r="D84" s="71" t="s">
        <v>232</v>
      </c>
      <c r="E84" s="72">
        <v>226800</v>
      </c>
      <c r="F84" s="72">
        <v>226800</v>
      </c>
      <c r="G84" s="72">
        <v>226800</v>
      </c>
    </row>
    <row r="85" spans="1:7" ht="45" x14ac:dyDescent="0.2">
      <c r="A85" s="70" t="s">
        <v>233</v>
      </c>
      <c r="B85" s="71" t="s">
        <v>265</v>
      </c>
      <c r="C85" s="71" t="s">
        <v>279</v>
      </c>
      <c r="D85" s="71" t="s">
        <v>234</v>
      </c>
      <c r="E85" s="72">
        <v>226800</v>
      </c>
      <c r="F85" s="72">
        <v>226800</v>
      </c>
      <c r="G85" s="72">
        <v>226800</v>
      </c>
    </row>
    <row r="86" spans="1:7" ht="60" x14ac:dyDescent="0.2">
      <c r="A86" s="70" t="s">
        <v>828</v>
      </c>
      <c r="B86" s="71" t="s">
        <v>265</v>
      </c>
      <c r="C86" s="71" t="s">
        <v>280</v>
      </c>
      <c r="D86" s="71" t="s">
        <v>217</v>
      </c>
      <c r="E86" s="72">
        <v>107735</v>
      </c>
      <c r="F86" s="72">
        <v>107735</v>
      </c>
      <c r="G86" s="72">
        <v>107735</v>
      </c>
    </row>
    <row r="87" spans="1:7" ht="45" x14ac:dyDescent="0.2">
      <c r="A87" s="70" t="s">
        <v>231</v>
      </c>
      <c r="B87" s="71" t="s">
        <v>265</v>
      </c>
      <c r="C87" s="71" t="s">
        <v>280</v>
      </c>
      <c r="D87" s="71" t="s">
        <v>232</v>
      </c>
      <c r="E87" s="72">
        <v>107735</v>
      </c>
      <c r="F87" s="72">
        <v>107735</v>
      </c>
      <c r="G87" s="72">
        <v>107735</v>
      </c>
    </row>
    <row r="88" spans="1:7" ht="45" x14ac:dyDescent="0.2">
      <c r="A88" s="70" t="s">
        <v>233</v>
      </c>
      <c r="B88" s="71" t="s">
        <v>265</v>
      </c>
      <c r="C88" s="71" t="s">
        <v>280</v>
      </c>
      <c r="D88" s="71" t="s">
        <v>234</v>
      </c>
      <c r="E88" s="72">
        <v>107735</v>
      </c>
      <c r="F88" s="72">
        <v>107735</v>
      </c>
      <c r="G88" s="72">
        <v>107735</v>
      </c>
    </row>
    <row r="89" spans="1:7" ht="60" x14ac:dyDescent="0.2">
      <c r="A89" s="70" t="s">
        <v>829</v>
      </c>
      <c r="B89" s="71" t="s">
        <v>265</v>
      </c>
      <c r="C89" s="71" t="s">
        <v>281</v>
      </c>
      <c r="D89" s="71" t="s">
        <v>217</v>
      </c>
      <c r="E89" s="72">
        <v>367000</v>
      </c>
      <c r="F89" s="72">
        <v>367000</v>
      </c>
      <c r="G89" s="72">
        <v>367000</v>
      </c>
    </row>
    <row r="90" spans="1:7" ht="45" x14ac:dyDescent="0.2">
      <c r="A90" s="70" t="s">
        <v>231</v>
      </c>
      <c r="B90" s="71" t="s">
        <v>265</v>
      </c>
      <c r="C90" s="71" t="s">
        <v>281</v>
      </c>
      <c r="D90" s="71" t="s">
        <v>232</v>
      </c>
      <c r="E90" s="72">
        <v>367000</v>
      </c>
      <c r="F90" s="72">
        <v>367000</v>
      </c>
      <c r="G90" s="72">
        <v>367000</v>
      </c>
    </row>
    <row r="91" spans="1:7" ht="45" x14ac:dyDescent="0.2">
      <c r="A91" s="70" t="s">
        <v>233</v>
      </c>
      <c r="B91" s="71" t="s">
        <v>265</v>
      </c>
      <c r="C91" s="71" t="s">
        <v>281</v>
      </c>
      <c r="D91" s="71" t="s">
        <v>234</v>
      </c>
      <c r="E91" s="72">
        <v>367000</v>
      </c>
      <c r="F91" s="72">
        <v>367000</v>
      </c>
      <c r="G91" s="72">
        <v>367000</v>
      </c>
    </row>
    <row r="92" spans="1:7" ht="45" x14ac:dyDescent="0.2">
      <c r="A92" s="70" t="s">
        <v>229</v>
      </c>
      <c r="B92" s="71" t="s">
        <v>265</v>
      </c>
      <c r="C92" s="71" t="s">
        <v>282</v>
      </c>
      <c r="D92" s="71" t="s">
        <v>217</v>
      </c>
      <c r="E92" s="72">
        <v>11329870</v>
      </c>
      <c r="F92" s="72">
        <v>11329870</v>
      </c>
      <c r="G92" s="72">
        <v>11329870</v>
      </c>
    </row>
    <row r="93" spans="1:7" ht="75" x14ac:dyDescent="0.2">
      <c r="A93" s="70" t="s">
        <v>222</v>
      </c>
      <c r="B93" s="71" t="s">
        <v>265</v>
      </c>
      <c r="C93" s="71" t="s">
        <v>282</v>
      </c>
      <c r="D93" s="71" t="s">
        <v>223</v>
      </c>
      <c r="E93" s="72">
        <v>10983940</v>
      </c>
      <c r="F93" s="72">
        <v>10983940</v>
      </c>
      <c r="G93" s="72">
        <v>10983940</v>
      </c>
    </row>
    <row r="94" spans="1:7" ht="30" x14ac:dyDescent="0.2">
      <c r="A94" s="70" t="s">
        <v>224</v>
      </c>
      <c r="B94" s="71" t="s">
        <v>265</v>
      </c>
      <c r="C94" s="71" t="s">
        <v>282</v>
      </c>
      <c r="D94" s="71" t="s">
        <v>225</v>
      </c>
      <c r="E94" s="72">
        <v>10983940</v>
      </c>
      <c r="F94" s="72">
        <v>10983940</v>
      </c>
      <c r="G94" s="72">
        <v>10983940</v>
      </c>
    </row>
    <row r="95" spans="1:7" ht="45" x14ac:dyDescent="0.2">
      <c r="A95" s="70" t="s">
        <v>231</v>
      </c>
      <c r="B95" s="71" t="s">
        <v>265</v>
      </c>
      <c r="C95" s="71" t="s">
        <v>282</v>
      </c>
      <c r="D95" s="71" t="s">
        <v>232</v>
      </c>
      <c r="E95" s="72">
        <v>340430</v>
      </c>
      <c r="F95" s="72">
        <v>340430</v>
      </c>
      <c r="G95" s="72">
        <v>340430</v>
      </c>
    </row>
    <row r="96" spans="1:7" ht="45" x14ac:dyDescent="0.2">
      <c r="A96" s="70" t="s">
        <v>233</v>
      </c>
      <c r="B96" s="71" t="s">
        <v>265</v>
      </c>
      <c r="C96" s="71" t="s">
        <v>282</v>
      </c>
      <c r="D96" s="71" t="s">
        <v>234</v>
      </c>
      <c r="E96" s="72">
        <v>340430</v>
      </c>
      <c r="F96" s="72">
        <v>340430</v>
      </c>
      <c r="G96" s="72">
        <v>340430</v>
      </c>
    </row>
    <row r="97" spans="1:7" ht="15" x14ac:dyDescent="0.2">
      <c r="A97" s="70" t="s">
        <v>241</v>
      </c>
      <c r="B97" s="71" t="s">
        <v>265</v>
      </c>
      <c r="C97" s="71" t="s">
        <v>282</v>
      </c>
      <c r="D97" s="71" t="s">
        <v>242</v>
      </c>
      <c r="E97" s="72">
        <v>5500</v>
      </c>
      <c r="F97" s="72">
        <v>5500</v>
      </c>
      <c r="G97" s="72">
        <v>5500</v>
      </c>
    </row>
    <row r="98" spans="1:7" ht="15" x14ac:dyDescent="0.2">
      <c r="A98" s="70" t="s">
        <v>243</v>
      </c>
      <c r="B98" s="71" t="s">
        <v>265</v>
      </c>
      <c r="C98" s="71" t="s">
        <v>282</v>
      </c>
      <c r="D98" s="71" t="s">
        <v>244</v>
      </c>
      <c r="E98" s="72">
        <v>5500</v>
      </c>
      <c r="F98" s="72">
        <v>5500</v>
      </c>
      <c r="G98" s="72">
        <v>5500</v>
      </c>
    </row>
    <row r="99" spans="1:7" ht="30" x14ac:dyDescent="0.2">
      <c r="A99" s="70" t="s">
        <v>283</v>
      </c>
      <c r="B99" s="71" t="s">
        <v>265</v>
      </c>
      <c r="C99" s="71" t="s">
        <v>284</v>
      </c>
      <c r="D99" s="71" t="s">
        <v>217</v>
      </c>
      <c r="E99" s="72">
        <v>539000</v>
      </c>
      <c r="F99" s="72">
        <v>539000</v>
      </c>
      <c r="G99" s="72">
        <v>539000</v>
      </c>
    </row>
    <row r="100" spans="1:7" ht="45" x14ac:dyDescent="0.2">
      <c r="A100" s="70" t="s">
        <v>231</v>
      </c>
      <c r="B100" s="71" t="s">
        <v>265</v>
      </c>
      <c r="C100" s="71" t="s">
        <v>284</v>
      </c>
      <c r="D100" s="71" t="s">
        <v>232</v>
      </c>
      <c r="E100" s="72">
        <v>529000</v>
      </c>
      <c r="F100" s="72">
        <v>539000</v>
      </c>
      <c r="G100" s="72">
        <v>539000</v>
      </c>
    </row>
    <row r="101" spans="1:7" ht="45" x14ac:dyDescent="0.2">
      <c r="A101" s="70" t="s">
        <v>233</v>
      </c>
      <c r="B101" s="71" t="s">
        <v>265</v>
      </c>
      <c r="C101" s="71" t="s">
        <v>284</v>
      </c>
      <c r="D101" s="71" t="s">
        <v>234</v>
      </c>
      <c r="E101" s="72">
        <v>529000</v>
      </c>
      <c r="F101" s="72">
        <v>539000</v>
      </c>
      <c r="G101" s="72">
        <v>539000</v>
      </c>
    </row>
    <row r="102" spans="1:7" ht="15" x14ac:dyDescent="0.2">
      <c r="A102" s="70" t="s">
        <v>241</v>
      </c>
      <c r="B102" s="71" t="s">
        <v>265</v>
      </c>
      <c r="C102" s="71" t="s">
        <v>284</v>
      </c>
      <c r="D102" s="71" t="s">
        <v>242</v>
      </c>
      <c r="E102" s="72">
        <v>10000</v>
      </c>
      <c r="F102" s="72">
        <v>0</v>
      </c>
      <c r="G102" s="72">
        <v>0</v>
      </c>
    </row>
    <row r="103" spans="1:7" ht="15" x14ac:dyDescent="0.2">
      <c r="A103" s="70" t="s">
        <v>830</v>
      </c>
      <c r="B103" s="71" t="s">
        <v>265</v>
      </c>
      <c r="C103" s="71" t="s">
        <v>284</v>
      </c>
      <c r="D103" s="71" t="s">
        <v>831</v>
      </c>
      <c r="E103" s="72">
        <v>10000</v>
      </c>
      <c r="F103" s="72">
        <v>0</v>
      </c>
      <c r="G103" s="72">
        <v>0</v>
      </c>
    </row>
    <row r="104" spans="1:7" ht="15" x14ac:dyDescent="0.2">
      <c r="A104" s="70" t="s">
        <v>285</v>
      </c>
      <c r="B104" s="71" t="s">
        <v>265</v>
      </c>
      <c r="C104" s="71" t="s">
        <v>286</v>
      </c>
      <c r="D104" s="71" t="s">
        <v>217</v>
      </c>
      <c r="E104" s="72">
        <v>0</v>
      </c>
      <c r="F104" s="72">
        <v>9849932.5</v>
      </c>
      <c r="G104" s="72">
        <v>20212260</v>
      </c>
    </row>
    <row r="105" spans="1:7" ht="15" x14ac:dyDescent="0.2">
      <c r="A105" s="70" t="s">
        <v>241</v>
      </c>
      <c r="B105" s="71" t="s">
        <v>265</v>
      </c>
      <c r="C105" s="71" t="s">
        <v>286</v>
      </c>
      <c r="D105" s="71" t="s">
        <v>242</v>
      </c>
      <c r="E105" s="72">
        <v>0</v>
      </c>
      <c r="F105" s="72">
        <v>9849932.5</v>
      </c>
      <c r="G105" s="72">
        <v>20212260</v>
      </c>
    </row>
    <row r="106" spans="1:7" ht="15" x14ac:dyDescent="0.2">
      <c r="A106" s="70" t="s">
        <v>262</v>
      </c>
      <c r="B106" s="71" t="s">
        <v>265</v>
      </c>
      <c r="C106" s="71" t="s">
        <v>286</v>
      </c>
      <c r="D106" s="71" t="s">
        <v>263</v>
      </c>
      <c r="E106" s="72">
        <v>0</v>
      </c>
      <c r="F106" s="72">
        <v>9849932.5</v>
      </c>
      <c r="G106" s="72">
        <v>20212260</v>
      </c>
    </row>
    <row r="107" spans="1:7" ht="14.25" x14ac:dyDescent="0.2">
      <c r="A107" s="67" t="s">
        <v>287</v>
      </c>
      <c r="B107" s="68" t="s">
        <v>288</v>
      </c>
      <c r="C107" s="68" t="s">
        <v>216</v>
      </c>
      <c r="D107" s="68" t="s">
        <v>217</v>
      </c>
      <c r="E107" s="69">
        <v>2952081</v>
      </c>
      <c r="F107" s="69">
        <v>2978294</v>
      </c>
      <c r="G107" s="69">
        <v>3093373</v>
      </c>
    </row>
    <row r="108" spans="1:7" ht="15" x14ac:dyDescent="0.2">
      <c r="A108" s="70" t="s">
        <v>289</v>
      </c>
      <c r="B108" s="71" t="s">
        <v>290</v>
      </c>
      <c r="C108" s="71" t="s">
        <v>216</v>
      </c>
      <c r="D108" s="71" t="s">
        <v>217</v>
      </c>
      <c r="E108" s="72">
        <v>2952081</v>
      </c>
      <c r="F108" s="72">
        <v>2978294</v>
      </c>
      <c r="G108" s="72">
        <v>3093373</v>
      </c>
    </row>
    <row r="109" spans="1:7" ht="60" x14ac:dyDescent="0.2">
      <c r="A109" s="70" t="s">
        <v>291</v>
      </c>
      <c r="B109" s="71" t="s">
        <v>290</v>
      </c>
      <c r="C109" s="71" t="s">
        <v>292</v>
      </c>
      <c r="D109" s="71" t="s">
        <v>217</v>
      </c>
      <c r="E109" s="72">
        <v>2952081</v>
      </c>
      <c r="F109" s="72">
        <v>2978294</v>
      </c>
      <c r="G109" s="72">
        <v>3093373</v>
      </c>
    </row>
    <row r="110" spans="1:7" ht="15" x14ac:dyDescent="0.2">
      <c r="A110" s="70" t="s">
        <v>293</v>
      </c>
      <c r="B110" s="71" t="s">
        <v>290</v>
      </c>
      <c r="C110" s="71" t="s">
        <v>292</v>
      </c>
      <c r="D110" s="71" t="s">
        <v>294</v>
      </c>
      <c r="E110" s="72">
        <v>2952081</v>
      </c>
      <c r="F110" s="72">
        <v>2978294</v>
      </c>
      <c r="G110" s="72">
        <v>3093373</v>
      </c>
    </row>
    <row r="111" spans="1:7" ht="15" x14ac:dyDescent="0.2">
      <c r="A111" s="70" t="s">
        <v>295</v>
      </c>
      <c r="B111" s="71" t="s">
        <v>290</v>
      </c>
      <c r="C111" s="71" t="s">
        <v>292</v>
      </c>
      <c r="D111" s="71" t="s">
        <v>296</v>
      </c>
      <c r="E111" s="72">
        <v>2952081</v>
      </c>
      <c r="F111" s="72">
        <v>2978294</v>
      </c>
      <c r="G111" s="72">
        <v>3093373</v>
      </c>
    </row>
    <row r="112" spans="1:7" ht="42.75" x14ac:dyDescent="0.2">
      <c r="A112" s="67" t="s">
        <v>297</v>
      </c>
      <c r="B112" s="68" t="s">
        <v>298</v>
      </c>
      <c r="C112" s="68" t="s">
        <v>216</v>
      </c>
      <c r="D112" s="68" t="s">
        <v>217</v>
      </c>
      <c r="E112" s="69">
        <v>6348325.5</v>
      </c>
      <c r="F112" s="69">
        <v>6171318</v>
      </c>
      <c r="G112" s="69">
        <v>6171318</v>
      </c>
    </row>
    <row r="113" spans="1:7" ht="45" x14ac:dyDescent="0.2">
      <c r="A113" s="70" t="s">
        <v>299</v>
      </c>
      <c r="B113" s="71" t="s">
        <v>300</v>
      </c>
      <c r="C113" s="71" t="s">
        <v>216</v>
      </c>
      <c r="D113" s="71" t="s">
        <v>217</v>
      </c>
      <c r="E113" s="72">
        <v>6130837.5</v>
      </c>
      <c r="F113" s="72">
        <v>6171318</v>
      </c>
      <c r="G113" s="72">
        <v>6171318</v>
      </c>
    </row>
    <row r="114" spans="1:7" ht="30" x14ac:dyDescent="0.2">
      <c r="A114" s="70" t="s">
        <v>301</v>
      </c>
      <c r="B114" s="71" t="s">
        <v>300</v>
      </c>
      <c r="C114" s="71" t="s">
        <v>302</v>
      </c>
      <c r="D114" s="71" t="s">
        <v>217</v>
      </c>
      <c r="E114" s="72">
        <v>4232188</v>
      </c>
      <c r="F114" s="72">
        <v>4232188</v>
      </c>
      <c r="G114" s="72">
        <v>4232188</v>
      </c>
    </row>
    <row r="115" spans="1:7" ht="75" x14ac:dyDescent="0.2">
      <c r="A115" s="70" t="s">
        <v>222</v>
      </c>
      <c r="B115" s="71" t="s">
        <v>300</v>
      </c>
      <c r="C115" s="71" t="s">
        <v>302</v>
      </c>
      <c r="D115" s="71" t="s">
        <v>223</v>
      </c>
      <c r="E115" s="72">
        <v>3361367</v>
      </c>
      <c r="F115" s="72">
        <v>3361367</v>
      </c>
      <c r="G115" s="72">
        <v>3361367</v>
      </c>
    </row>
    <row r="116" spans="1:7" ht="30" x14ac:dyDescent="0.2">
      <c r="A116" s="70" t="s">
        <v>303</v>
      </c>
      <c r="B116" s="71" t="s">
        <v>300</v>
      </c>
      <c r="C116" s="71" t="s">
        <v>302</v>
      </c>
      <c r="D116" s="71" t="s">
        <v>304</v>
      </c>
      <c r="E116" s="72">
        <v>3361367</v>
      </c>
      <c r="F116" s="72">
        <v>3361367</v>
      </c>
      <c r="G116" s="72">
        <v>3361367</v>
      </c>
    </row>
    <row r="117" spans="1:7" ht="45" x14ac:dyDescent="0.2">
      <c r="A117" s="70" t="s">
        <v>231</v>
      </c>
      <c r="B117" s="71" t="s">
        <v>300</v>
      </c>
      <c r="C117" s="71" t="s">
        <v>302</v>
      </c>
      <c r="D117" s="71" t="s">
        <v>232</v>
      </c>
      <c r="E117" s="72">
        <v>870821</v>
      </c>
      <c r="F117" s="72">
        <v>870821</v>
      </c>
      <c r="G117" s="72">
        <v>870821</v>
      </c>
    </row>
    <row r="118" spans="1:7" ht="45" x14ac:dyDescent="0.2">
      <c r="A118" s="70" t="s">
        <v>233</v>
      </c>
      <c r="B118" s="71" t="s">
        <v>300</v>
      </c>
      <c r="C118" s="71" t="s">
        <v>302</v>
      </c>
      <c r="D118" s="71" t="s">
        <v>234</v>
      </c>
      <c r="E118" s="72">
        <v>870821</v>
      </c>
      <c r="F118" s="72">
        <v>870821</v>
      </c>
      <c r="G118" s="72">
        <v>870821</v>
      </c>
    </row>
    <row r="119" spans="1:7" ht="60" x14ac:dyDescent="0.2">
      <c r="A119" s="70" t="s">
        <v>827</v>
      </c>
      <c r="B119" s="71" t="s">
        <v>300</v>
      </c>
      <c r="C119" s="71" t="s">
        <v>267</v>
      </c>
      <c r="D119" s="71" t="s">
        <v>217</v>
      </c>
      <c r="E119" s="72">
        <v>1180600</v>
      </c>
      <c r="F119" s="72">
        <v>1198600</v>
      </c>
      <c r="G119" s="72">
        <v>1198600</v>
      </c>
    </row>
    <row r="120" spans="1:7" ht="45" x14ac:dyDescent="0.2">
      <c r="A120" s="70" t="s">
        <v>231</v>
      </c>
      <c r="B120" s="71" t="s">
        <v>300</v>
      </c>
      <c r="C120" s="71" t="s">
        <v>267</v>
      </c>
      <c r="D120" s="71" t="s">
        <v>232</v>
      </c>
      <c r="E120" s="72">
        <v>1180600</v>
      </c>
      <c r="F120" s="72">
        <v>1198600</v>
      </c>
      <c r="G120" s="72">
        <v>1198600</v>
      </c>
    </row>
    <row r="121" spans="1:7" ht="45" x14ac:dyDescent="0.2">
      <c r="A121" s="70" t="s">
        <v>233</v>
      </c>
      <c r="B121" s="71" t="s">
        <v>300</v>
      </c>
      <c r="C121" s="71" t="s">
        <v>267</v>
      </c>
      <c r="D121" s="71" t="s">
        <v>234</v>
      </c>
      <c r="E121" s="72">
        <v>1180600</v>
      </c>
      <c r="F121" s="72">
        <v>1198600</v>
      </c>
      <c r="G121" s="72">
        <v>1198600</v>
      </c>
    </row>
    <row r="122" spans="1:7" ht="45" x14ac:dyDescent="0.2">
      <c r="A122" s="70" t="s">
        <v>305</v>
      </c>
      <c r="B122" s="71" t="s">
        <v>300</v>
      </c>
      <c r="C122" s="71" t="s">
        <v>306</v>
      </c>
      <c r="D122" s="71" t="s">
        <v>217</v>
      </c>
      <c r="E122" s="72">
        <v>718049.5</v>
      </c>
      <c r="F122" s="72">
        <v>740530</v>
      </c>
      <c r="G122" s="72">
        <v>740530</v>
      </c>
    </row>
    <row r="123" spans="1:7" ht="45" x14ac:dyDescent="0.2">
      <c r="A123" s="70" t="s">
        <v>231</v>
      </c>
      <c r="B123" s="71" t="s">
        <v>300</v>
      </c>
      <c r="C123" s="71" t="s">
        <v>306</v>
      </c>
      <c r="D123" s="71" t="s">
        <v>232</v>
      </c>
      <c r="E123" s="72">
        <v>718049.5</v>
      </c>
      <c r="F123" s="72">
        <v>740530</v>
      </c>
      <c r="G123" s="72">
        <v>740530</v>
      </c>
    </row>
    <row r="124" spans="1:7" ht="45" x14ac:dyDescent="0.2">
      <c r="A124" s="70" t="s">
        <v>233</v>
      </c>
      <c r="B124" s="71" t="s">
        <v>300</v>
      </c>
      <c r="C124" s="71" t="s">
        <v>306</v>
      </c>
      <c r="D124" s="71" t="s">
        <v>234</v>
      </c>
      <c r="E124" s="72">
        <v>718049.5</v>
      </c>
      <c r="F124" s="72">
        <v>740530</v>
      </c>
      <c r="G124" s="72">
        <v>740530</v>
      </c>
    </row>
    <row r="125" spans="1:7" ht="15" x14ac:dyDescent="0.2">
      <c r="A125" s="70" t="s">
        <v>307</v>
      </c>
      <c r="B125" s="71" t="s">
        <v>308</v>
      </c>
      <c r="C125" s="71" t="s">
        <v>216</v>
      </c>
      <c r="D125" s="71" t="s">
        <v>217</v>
      </c>
      <c r="E125" s="72">
        <v>217488</v>
      </c>
      <c r="F125" s="72">
        <v>0</v>
      </c>
      <c r="G125" s="72">
        <v>0</v>
      </c>
    </row>
    <row r="126" spans="1:7" ht="30" x14ac:dyDescent="0.2">
      <c r="A126" s="70" t="s">
        <v>309</v>
      </c>
      <c r="B126" s="71" t="s">
        <v>308</v>
      </c>
      <c r="C126" s="71" t="s">
        <v>310</v>
      </c>
      <c r="D126" s="71" t="s">
        <v>217</v>
      </c>
      <c r="E126" s="72">
        <v>217488</v>
      </c>
      <c r="F126" s="72">
        <v>0</v>
      </c>
      <c r="G126" s="72">
        <v>0</v>
      </c>
    </row>
    <row r="127" spans="1:7" ht="15" x14ac:dyDescent="0.2">
      <c r="A127" s="70" t="s">
        <v>241</v>
      </c>
      <c r="B127" s="71" t="s">
        <v>308</v>
      </c>
      <c r="C127" s="71" t="s">
        <v>310</v>
      </c>
      <c r="D127" s="71" t="s">
        <v>242</v>
      </c>
      <c r="E127" s="72">
        <v>217488</v>
      </c>
      <c r="F127" s="72">
        <v>0</v>
      </c>
      <c r="G127" s="72">
        <v>0</v>
      </c>
    </row>
    <row r="128" spans="1:7" ht="60" x14ac:dyDescent="0.2">
      <c r="A128" s="70" t="s">
        <v>311</v>
      </c>
      <c r="B128" s="71" t="s">
        <v>308</v>
      </c>
      <c r="C128" s="71" t="s">
        <v>310</v>
      </c>
      <c r="D128" s="71" t="s">
        <v>312</v>
      </c>
      <c r="E128" s="72">
        <v>217488</v>
      </c>
      <c r="F128" s="72">
        <v>0</v>
      </c>
      <c r="G128" s="72">
        <v>0</v>
      </c>
    </row>
    <row r="129" spans="1:7" ht="14.25" x14ac:dyDescent="0.2">
      <c r="A129" s="67" t="s">
        <v>313</v>
      </c>
      <c r="B129" s="68" t="s">
        <v>314</v>
      </c>
      <c r="C129" s="68" t="s">
        <v>216</v>
      </c>
      <c r="D129" s="68" t="s">
        <v>217</v>
      </c>
      <c r="E129" s="69">
        <v>242121788.84999999</v>
      </c>
      <c r="F129" s="69">
        <v>165771328.84999999</v>
      </c>
      <c r="G129" s="69">
        <v>521042189.49000001</v>
      </c>
    </row>
    <row r="130" spans="1:7" ht="15" x14ac:dyDescent="0.2">
      <c r="A130" s="70" t="s">
        <v>315</v>
      </c>
      <c r="B130" s="71" t="s">
        <v>316</v>
      </c>
      <c r="C130" s="71" t="s">
        <v>216</v>
      </c>
      <c r="D130" s="71" t="s">
        <v>217</v>
      </c>
      <c r="E130" s="72">
        <v>267088.02</v>
      </c>
      <c r="F130" s="72">
        <v>157110.6</v>
      </c>
      <c r="G130" s="72">
        <v>136162.51999999999</v>
      </c>
    </row>
    <row r="131" spans="1:7" ht="150" x14ac:dyDescent="0.2">
      <c r="A131" s="70" t="s">
        <v>317</v>
      </c>
      <c r="B131" s="71" t="s">
        <v>316</v>
      </c>
      <c r="C131" s="71" t="s">
        <v>318</v>
      </c>
      <c r="D131" s="71" t="s">
        <v>217</v>
      </c>
      <c r="E131" s="72">
        <v>267088.02</v>
      </c>
      <c r="F131" s="72">
        <v>157110.6</v>
      </c>
      <c r="G131" s="72">
        <v>136162.51999999999</v>
      </c>
    </row>
    <row r="132" spans="1:7" ht="45" x14ac:dyDescent="0.2">
      <c r="A132" s="70" t="s">
        <v>231</v>
      </c>
      <c r="B132" s="71" t="s">
        <v>316</v>
      </c>
      <c r="C132" s="71" t="s">
        <v>318</v>
      </c>
      <c r="D132" s="71" t="s">
        <v>232</v>
      </c>
      <c r="E132" s="72">
        <v>267088.02</v>
      </c>
      <c r="F132" s="72">
        <v>157110.6</v>
      </c>
      <c r="G132" s="72">
        <v>136162.51999999999</v>
      </c>
    </row>
    <row r="133" spans="1:7" ht="45" x14ac:dyDescent="0.2">
      <c r="A133" s="70" t="s">
        <v>233</v>
      </c>
      <c r="B133" s="71" t="s">
        <v>316</v>
      </c>
      <c r="C133" s="71" t="s">
        <v>318</v>
      </c>
      <c r="D133" s="71" t="s">
        <v>234</v>
      </c>
      <c r="E133" s="72">
        <v>267088.02</v>
      </c>
      <c r="F133" s="72">
        <v>157110.6</v>
      </c>
      <c r="G133" s="72">
        <v>136162.51999999999</v>
      </c>
    </row>
    <row r="134" spans="1:7" ht="15" x14ac:dyDescent="0.2">
      <c r="A134" s="70" t="s">
        <v>319</v>
      </c>
      <c r="B134" s="71" t="s">
        <v>320</v>
      </c>
      <c r="C134" s="71" t="s">
        <v>216</v>
      </c>
      <c r="D134" s="71" t="s">
        <v>217</v>
      </c>
      <c r="E134" s="72">
        <v>534000</v>
      </c>
      <c r="F134" s="72">
        <v>0</v>
      </c>
      <c r="G134" s="72">
        <v>0</v>
      </c>
    </row>
    <row r="135" spans="1:7" ht="90" x14ac:dyDescent="0.2">
      <c r="A135" s="70" t="s">
        <v>321</v>
      </c>
      <c r="B135" s="71" t="s">
        <v>320</v>
      </c>
      <c r="C135" s="71" t="s">
        <v>322</v>
      </c>
      <c r="D135" s="71" t="s">
        <v>217</v>
      </c>
      <c r="E135" s="72">
        <v>534000</v>
      </c>
      <c r="F135" s="72">
        <v>0</v>
      </c>
      <c r="G135" s="72">
        <v>0</v>
      </c>
    </row>
    <row r="136" spans="1:7" ht="15" x14ac:dyDescent="0.2">
      <c r="A136" s="70" t="s">
        <v>241</v>
      </c>
      <c r="B136" s="71" t="s">
        <v>320</v>
      </c>
      <c r="C136" s="71" t="s">
        <v>322</v>
      </c>
      <c r="D136" s="71" t="s">
        <v>242</v>
      </c>
      <c r="E136" s="72">
        <v>534000</v>
      </c>
      <c r="F136" s="72">
        <v>0</v>
      </c>
      <c r="G136" s="72">
        <v>0</v>
      </c>
    </row>
    <row r="137" spans="1:7" ht="60" x14ac:dyDescent="0.2">
      <c r="A137" s="70" t="s">
        <v>311</v>
      </c>
      <c r="B137" s="71" t="s">
        <v>320</v>
      </c>
      <c r="C137" s="71" t="s">
        <v>322</v>
      </c>
      <c r="D137" s="71" t="s">
        <v>312</v>
      </c>
      <c r="E137" s="72">
        <v>534000</v>
      </c>
      <c r="F137" s="72">
        <v>0</v>
      </c>
      <c r="G137" s="72">
        <v>0</v>
      </c>
    </row>
    <row r="138" spans="1:7" ht="15" x14ac:dyDescent="0.2">
      <c r="A138" s="70" t="s">
        <v>323</v>
      </c>
      <c r="B138" s="71" t="s">
        <v>324</v>
      </c>
      <c r="C138" s="71" t="s">
        <v>216</v>
      </c>
      <c r="D138" s="71" t="s">
        <v>217</v>
      </c>
      <c r="E138" s="72">
        <v>239274619.83000001</v>
      </c>
      <c r="F138" s="72">
        <v>164445812.25</v>
      </c>
      <c r="G138" s="72">
        <v>519737620.97000003</v>
      </c>
    </row>
    <row r="139" spans="1:7" ht="30" x14ac:dyDescent="0.2">
      <c r="A139" s="70" t="s">
        <v>325</v>
      </c>
      <c r="B139" s="71" t="s">
        <v>324</v>
      </c>
      <c r="C139" s="71" t="s">
        <v>326</v>
      </c>
      <c r="D139" s="71" t="s">
        <v>217</v>
      </c>
      <c r="E139" s="72">
        <v>849560</v>
      </c>
      <c r="F139" s="72">
        <v>0</v>
      </c>
      <c r="G139" s="72">
        <v>0</v>
      </c>
    </row>
    <row r="140" spans="1:7" ht="45" x14ac:dyDescent="0.2">
      <c r="A140" s="70" t="s">
        <v>327</v>
      </c>
      <c r="B140" s="71" t="s">
        <v>324</v>
      </c>
      <c r="C140" s="71" t="s">
        <v>326</v>
      </c>
      <c r="D140" s="71" t="s">
        <v>328</v>
      </c>
      <c r="E140" s="72">
        <v>849560</v>
      </c>
      <c r="F140" s="72">
        <v>0</v>
      </c>
      <c r="G140" s="72">
        <v>0</v>
      </c>
    </row>
    <row r="141" spans="1:7" ht="15" x14ac:dyDescent="0.2">
      <c r="A141" s="70" t="s">
        <v>329</v>
      </c>
      <c r="B141" s="71" t="s">
        <v>324</v>
      </c>
      <c r="C141" s="71" t="s">
        <v>326</v>
      </c>
      <c r="D141" s="71" t="s">
        <v>330</v>
      </c>
      <c r="E141" s="72">
        <v>849560</v>
      </c>
      <c r="F141" s="72">
        <v>0</v>
      </c>
      <c r="G141" s="72">
        <v>0</v>
      </c>
    </row>
    <row r="142" spans="1:7" ht="30" x14ac:dyDescent="0.2">
      <c r="A142" s="70" t="s">
        <v>815</v>
      </c>
      <c r="B142" s="71" t="s">
        <v>324</v>
      </c>
      <c r="C142" s="71" t="s">
        <v>816</v>
      </c>
      <c r="D142" s="71" t="s">
        <v>217</v>
      </c>
      <c r="E142" s="72">
        <v>285031</v>
      </c>
      <c r="F142" s="72">
        <v>0</v>
      </c>
      <c r="G142" s="72">
        <v>0</v>
      </c>
    </row>
    <row r="143" spans="1:7" ht="45" x14ac:dyDescent="0.2">
      <c r="A143" s="70" t="s">
        <v>231</v>
      </c>
      <c r="B143" s="71" t="s">
        <v>324</v>
      </c>
      <c r="C143" s="71" t="s">
        <v>816</v>
      </c>
      <c r="D143" s="71" t="s">
        <v>232</v>
      </c>
      <c r="E143" s="72">
        <v>285031</v>
      </c>
      <c r="F143" s="72">
        <v>0</v>
      </c>
      <c r="G143" s="72">
        <v>0</v>
      </c>
    </row>
    <row r="144" spans="1:7" ht="45" x14ac:dyDescent="0.2">
      <c r="A144" s="70" t="s">
        <v>233</v>
      </c>
      <c r="B144" s="71" t="s">
        <v>324</v>
      </c>
      <c r="C144" s="71" t="s">
        <v>816</v>
      </c>
      <c r="D144" s="71" t="s">
        <v>234</v>
      </c>
      <c r="E144" s="72">
        <v>285031</v>
      </c>
      <c r="F144" s="72">
        <v>0</v>
      </c>
      <c r="G144" s="72">
        <v>0</v>
      </c>
    </row>
    <row r="145" spans="1:7" ht="45" x14ac:dyDescent="0.2">
      <c r="A145" s="70" t="s">
        <v>331</v>
      </c>
      <c r="B145" s="71" t="s">
        <v>324</v>
      </c>
      <c r="C145" s="71" t="s">
        <v>332</v>
      </c>
      <c r="D145" s="71" t="s">
        <v>217</v>
      </c>
      <c r="E145" s="72">
        <v>77276543.409999996</v>
      </c>
      <c r="F145" s="72">
        <v>90774329.25</v>
      </c>
      <c r="G145" s="72">
        <v>462301912.97000003</v>
      </c>
    </row>
    <row r="146" spans="1:7" ht="45" x14ac:dyDescent="0.2">
      <c r="A146" s="70" t="s">
        <v>327</v>
      </c>
      <c r="B146" s="71" t="s">
        <v>324</v>
      </c>
      <c r="C146" s="71" t="s">
        <v>332</v>
      </c>
      <c r="D146" s="71" t="s">
        <v>328</v>
      </c>
      <c r="E146" s="72">
        <v>77276543.409999996</v>
      </c>
      <c r="F146" s="72">
        <v>90774329.25</v>
      </c>
      <c r="G146" s="72">
        <v>462301912.97000003</v>
      </c>
    </row>
    <row r="147" spans="1:7" ht="15" x14ac:dyDescent="0.2">
      <c r="A147" s="70" t="s">
        <v>329</v>
      </c>
      <c r="B147" s="71" t="s">
        <v>324</v>
      </c>
      <c r="C147" s="71" t="s">
        <v>332</v>
      </c>
      <c r="D147" s="71" t="s">
        <v>330</v>
      </c>
      <c r="E147" s="72">
        <v>77276543.409999996</v>
      </c>
      <c r="F147" s="72">
        <v>90774329.25</v>
      </c>
      <c r="G147" s="72">
        <v>462301912.97000003</v>
      </c>
    </row>
    <row r="148" spans="1:7" ht="60" x14ac:dyDescent="0.2">
      <c r="A148" s="70" t="s">
        <v>333</v>
      </c>
      <c r="B148" s="71" t="s">
        <v>324</v>
      </c>
      <c r="C148" s="71" t="s">
        <v>334</v>
      </c>
      <c r="D148" s="71" t="s">
        <v>217</v>
      </c>
      <c r="E148" s="72">
        <v>11898107.369999999</v>
      </c>
      <c r="F148" s="72">
        <v>19158631</v>
      </c>
      <c r="G148" s="72">
        <v>21309503.649999999</v>
      </c>
    </row>
    <row r="149" spans="1:7" ht="15" x14ac:dyDescent="0.2">
      <c r="A149" s="70" t="s">
        <v>293</v>
      </c>
      <c r="B149" s="71" t="s">
        <v>324</v>
      </c>
      <c r="C149" s="71" t="s">
        <v>334</v>
      </c>
      <c r="D149" s="71" t="s">
        <v>294</v>
      </c>
      <c r="E149" s="72">
        <v>11898107.369999999</v>
      </c>
      <c r="F149" s="72">
        <v>19158631</v>
      </c>
      <c r="G149" s="72">
        <v>21309503.649999999</v>
      </c>
    </row>
    <row r="150" spans="1:7" ht="15" x14ac:dyDescent="0.2">
      <c r="A150" s="70" t="s">
        <v>335</v>
      </c>
      <c r="B150" s="71" t="s">
        <v>324</v>
      </c>
      <c r="C150" s="71" t="s">
        <v>334</v>
      </c>
      <c r="D150" s="71" t="s">
        <v>336</v>
      </c>
      <c r="E150" s="72">
        <v>11898107.369999999</v>
      </c>
      <c r="F150" s="72">
        <v>19158631</v>
      </c>
      <c r="G150" s="72">
        <v>21309503.649999999</v>
      </c>
    </row>
    <row r="151" spans="1:7" ht="60" x14ac:dyDescent="0.2">
      <c r="A151" s="70" t="s">
        <v>337</v>
      </c>
      <c r="B151" s="71" t="s">
        <v>324</v>
      </c>
      <c r="C151" s="71" t="s">
        <v>338</v>
      </c>
      <c r="D151" s="71" t="s">
        <v>217</v>
      </c>
      <c r="E151" s="72">
        <v>108296473.56</v>
      </c>
      <c r="F151" s="72">
        <v>30811546.739999998</v>
      </c>
      <c r="G151" s="72">
        <v>36126204.350000001</v>
      </c>
    </row>
    <row r="152" spans="1:7" ht="15" x14ac:dyDescent="0.2">
      <c r="A152" s="70" t="s">
        <v>293</v>
      </c>
      <c r="B152" s="71" t="s">
        <v>324</v>
      </c>
      <c r="C152" s="71" t="s">
        <v>338</v>
      </c>
      <c r="D152" s="71" t="s">
        <v>294</v>
      </c>
      <c r="E152" s="72">
        <v>108296473.56</v>
      </c>
      <c r="F152" s="72">
        <v>30811546.739999998</v>
      </c>
      <c r="G152" s="72">
        <v>36126204.350000001</v>
      </c>
    </row>
    <row r="153" spans="1:7" ht="15" x14ac:dyDescent="0.2">
      <c r="A153" s="70" t="s">
        <v>335</v>
      </c>
      <c r="B153" s="71" t="s">
        <v>324</v>
      </c>
      <c r="C153" s="71" t="s">
        <v>338</v>
      </c>
      <c r="D153" s="71" t="s">
        <v>336</v>
      </c>
      <c r="E153" s="72">
        <v>108296473.56</v>
      </c>
      <c r="F153" s="72">
        <v>30811546.739999998</v>
      </c>
      <c r="G153" s="72">
        <v>36126204.350000001</v>
      </c>
    </row>
    <row r="154" spans="1:7" ht="60" x14ac:dyDescent="0.2">
      <c r="A154" s="70" t="s">
        <v>339</v>
      </c>
      <c r="B154" s="71" t="s">
        <v>324</v>
      </c>
      <c r="C154" s="71" t="s">
        <v>340</v>
      </c>
      <c r="D154" s="71" t="s">
        <v>217</v>
      </c>
      <c r="E154" s="72">
        <v>40668904.490000002</v>
      </c>
      <c r="F154" s="72">
        <v>23701305.260000002</v>
      </c>
      <c r="G154" s="72">
        <v>0</v>
      </c>
    </row>
    <row r="155" spans="1:7" ht="15" x14ac:dyDescent="0.2">
      <c r="A155" s="70" t="s">
        <v>293</v>
      </c>
      <c r="B155" s="71" t="s">
        <v>324</v>
      </c>
      <c r="C155" s="71" t="s">
        <v>340</v>
      </c>
      <c r="D155" s="71" t="s">
        <v>294</v>
      </c>
      <c r="E155" s="72">
        <v>40668904.490000002</v>
      </c>
      <c r="F155" s="72">
        <v>23701305.260000002</v>
      </c>
      <c r="G155" s="72">
        <v>0</v>
      </c>
    </row>
    <row r="156" spans="1:7" ht="15" x14ac:dyDescent="0.2">
      <c r="A156" s="70" t="s">
        <v>335</v>
      </c>
      <c r="B156" s="71" t="s">
        <v>324</v>
      </c>
      <c r="C156" s="71" t="s">
        <v>340</v>
      </c>
      <c r="D156" s="71" t="s">
        <v>336</v>
      </c>
      <c r="E156" s="72">
        <v>40668904.490000002</v>
      </c>
      <c r="F156" s="72">
        <v>23701305.260000002</v>
      </c>
      <c r="G156" s="72">
        <v>0</v>
      </c>
    </row>
    <row r="157" spans="1:7" ht="30" x14ac:dyDescent="0.2">
      <c r="A157" s="70" t="s">
        <v>341</v>
      </c>
      <c r="B157" s="71" t="s">
        <v>342</v>
      </c>
      <c r="C157" s="71" t="s">
        <v>216</v>
      </c>
      <c r="D157" s="71" t="s">
        <v>217</v>
      </c>
      <c r="E157" s="72">
        <v>2046081</v>
      </c>
      <c r="F157" s="72">
        <v>1168406</v>
      </c>
      <c r="G157" s="72">
        <v>1168406</v>
      </c>
    </row>
    <row r="158" spans="1:7" ht="75" x14ac:dyDescent="0.2">
      <c r="A158" s="70" t="s">
        <v>343</v>
      </c>
      <c r="B158" s="71" t="s">
        <v>342</v>
      </c>
      <c r="C158" s="71" t="s">
        <v>344</v>
      </c>
      <c r="D158" s="71" t="s">
        <v>217</v>
      </c>
      <c r="E158" s="72">
        <v>433852</v>
      </c>
      <c r="F158" s="72">
        <v>433852</v>
      </c>
      <c r="G158" s="72">
        <v>433852</v>
      </c>
    </row>
    <row r="159" spans="1:7" ht="75" x14ac:dyDescent="0.2">
      <c r="A159" s="70" t="s">
        <v>222</v>
      </c>
      <c r="B159" s="71" t="s">
        <v>342</v>
      </c>
      <c r="C159" s="71" t="s">
        <v>344</v>
      </c>
      <c r="D159" s="71" t="s">
        <v>223</v>
      </c>
      <c r="E159" s="72">
        <v>433852</v>
      </c>
      <c r="F159" s="72">
        <v>433852</v>
      </c>
      <c r="G159" s="72">
        <v>433852</v>
      </c>
    </row>
    <row r="160" spans="1:7" ht="30" x14ac:dyDescent="0.2">
      <c r="A160" s="70" t="s">
        <v>224</v>
      </c>
      <c r="B160" s="71" t="s">
        <v>342</v>
      </c>
      <c r="C160" s="71" t="s">
        <v>344</v>
      </c>
      <c r="D160" s="71" t="s">
        <v>225</v>
      </c>
      <c r="E160" s="72">
        <v>433852</v>
      </c>
      <c r="F160" s="72">
        <v>433852</v>
      </c>
      <c r="G160" s="72">
        <v>433852</v>
      </c>
    </row>
    <row r="161" spans="1:7" ht="45" x14ac:dyDescent="0.2">
      <c r="A161" s="70" t="s">
        <v>345</v>
      </c>
      <c r="B161" s="71" t="s">
        <v>342</v>
      </c>
      <c r="C161" s="71" t="s">
        <v>346</v>
      </c>
      <c r="D161" s="71" t="s">
        <v>217</v>
      </c>
      <c r="E161" s="72">
        <v>260589</v>
      </c>
      <c r="F161" s="72">
        <v>260589</v>
      </c>
      <c r="G161" s="72">
        <v>260589</v>
      </c>
    </row>
    <row r="162" spans="1:7" ht="45" x14ac:dyDescent="0.2">
      <c r="A162" s="70" t="s">
        <v>272</v>
      </c>
      <c r="B162" s="71" t="s">
        <v>342</v>
      </c>
      <c r="C162" s="71" t="s">
        <v>346</v>
      </c>
      <c r="D162" s="71" t="s">
        <v>273</v>
      </c>
      <c r="E162" s="72">
        <v>260589</v>
      </c>
      <c r="F162" s="72">
        <v>260589</v>
      </c>
      <c r="G162" s="72">
        <v>260589</v>
      </c>
    </row>
    <row r="163" spans="1:7" ht="15" x14ac:dyDescent="0.2">
      <c r="A163" s="70" t="s">
        <v>274</v>
      </c>
      <c r="B163" s="71" t="s">
        <v>342</v>
      </c>
      <c r="C163" s="71" t="s">
        <v>346</v>
      </c>
      <c r="D163" s="71" t="s">
        <v>275</v>
      </c>
      <c r="E163" s="72">
        <v>260589</v>
      </c>
      <c r="F163" s="72">
        <v>260589</v>
      </c>
      <c r="G163" s="72">
        <v>260589</v>
      </c>
    </row>
    <row r="164" spans="1:7" ht="15" x14ac:dyDescent="0.2">
      <c r="A164" s="70" t="s">
        <v>832</v>
      </c>
      <c r="B164" s="71" t="s">
        <v>342</v>
      </c>
      <c r="C164" s="71" t="s">
        <v>347</v>
      </c>
      <c r="D164" s="71" t="s">
        <v>217</v>
      </c>
      <c r="E164" s="72">
        <v>20000</v>
      </c>
      <c r="F164" s="72">
        <v>0</v>
      </c>
      <c r="G164" s="72">
        <v>0</v>
      </c>
    </row>
    <row r="165" spans="1:7" ht="45" x14ac:dyDescent="0.2">
      <c r="A165" s="70" t="s">
        <v>231</v>
      </c>
      <c r="B165" s="71" t="s">
        <v>342</v>
      </c>
      <c r="C165" s="71" t="s">
        <v>347</v>
      </c>
      <c r="D165" s="71" t="s">
        <v>232</v>
      </c>
      <c r="E165" s="72">
        <v>20000</v>
      </c>
      <c r="F165" s="72">
        <v>0</v>
      </c>
      <c r="G165" s="72">
        <v>0</v>
      </c>
    </row>
    <row r="166" spans="1:7" ht="45" x14ac:dyDescent="0.2">
      <c r="A166" s="70" t="s">
        <v>233</v>
      </c>
      <c r="B166" s="71" t="s">
        <v>342</v>
      </c>
      <c r="C166" s="71" t="s">
        <v>347</v>
      </c>
      <c r="D166" s="71" t="s">
        <v>234</v>
      </c>
      <c r="E166" s="72">
        <v>20000</v>
      </c>
      <c r="F166" s="72">
        <v>0</v>
      </c>
      <c r="G166" s="72">
        <v>0</v>
      </c>
    </row>
    <row r="167" spans="1:7" ht="60" x14ac:dyDescent="0.2">
      <c r="A167" s="70" t="s">
        <v>833</v>
      </c>
      <c r="B167" s="71" t="s">
        <v>342</v>
      </c>
      <c r="C167" s="71" t="s">
        <v>348</v>
      </c>
      <c r="D167" s="71" t="s">
        <v>217</v>
      </c>
      <c r="E167" s="72">
        <v>473965</v>
      </c>
      <c r="F167" s="72">
        <v>473965</v>
      </c>
      <c r="G167" s="72">
        <v>473965</v>
      </c>
    </row>
    <row r="168" spans="1:7" ht="45" x14ac:dyDescent="0.2">
      <c r="A168" s="70" t="s">
        <v>231</v>
      </c>
      <c r="B168" s="71" t="s">
        <v>342</v>
      </c>
      <c r="C168" s="71" t="s">
        <v>348</v>
      </c>
      <c r="D168" s="71" t="s">
        <v>232</v>
      </c>
      <c r="E168" s="72">
        <v>473965</v>
      </c>
      <c r="F168" s="72">
        <v>473965</v>
      </c>
      <c r="G168" s="72">
        <v>473965</v>
      </c>
    </row>
    <row r="169" spans="1:7" ht="45" x14ac:dyDescent="0.2">
      <c r="A169" s="70" t="s">
        <v>233</v>
      </c>
      <c r="B169" s="71" t="s">
        <v>342</v>
      </c>
      <c r="C169" s="71" t="s">
        <v>348</v>
      </c>
      <c r="D169" s="71" t="s">
        <v>234</v>
      </c>
      <c r="E169" s="72">
        <v>473965</v>
      </c>
      <c r="F169" s="72">
        <v>473965</v>
      </c>
      <c r="G169" s="72">
        <v>473965</v>
      </c>
    </row>
    <row r="170" spans="1:7" ht="30" x14ac:dyDescent="0.2">
      <c r="A170" s="70" t="s">
        <v>349</v>
      </c>
      <c r="B170" s="71" t="s">
        <v>342</v>
      </c>
      <c r="C170" s="71" t="s">
        <v>350</v>
      </c>
      <c r="D170" s="71" t="s">
        <v>217</v>
      </c>
      <c r="E170" s="72">
        <v>470000</v>
      </c>
      <c r="F170" s="72">
        <v>0</v>
      </c>
      <c r="G170" s="72">
        <v>0</v>
      </c>
    </row>
    <row r="171" spans="1:7" ht="45" x14ac:dyDescent="0.2">
      <c r="A171" s="70" t="s">
        <v>231</v>
      </c>
      <c r="B171" s="71" t="s">
        <v>342</v>
      </c>
      <c r="C171" s="71" t="s">
        <v>350</v>
      </c>
      <c r="D171" s="71" t="s">
        <v>232</v>
      </c>
      <c r="E171" s="72">
        <v>470000</v>
      </c>
      <c r="F171" s="72">
        <v>0</v>
      </c>
      <c r="G171" s="72">
        <v>0</v>
      </c>
    </row>
    <row r="172" spans="1:7" ht="45" x14ac:dyDescent="0.2">
      <c r="A172" s="70" t="s">
        <v>233</v>
      </c>
      <c r="B172" s="71" t="s">
        <v>342</v>
      </c>
      <c r="C172" s="71" t="s">
        <v>350</v>
      </c>
      <c r="D172" s="71" t="s">
        <v>234</v>
      </c>
      <c r="E172" s="72">
        <v>470000</v>
      </c>
      <c r="F172" s="72">
        <v>0</v>
      </c>
      <c r="G172" s="72">
        <v>0</v>
      </c>
    </row>
    <row r="173" spans="1:7" ht="45" x14ac:dyDescent="0.2">
      <c r="A173" s="70" t="s">
        <v>834</v>
      </c>
      <c r="B173" s="71" t="s">
        <v>342</v>
      </c>
      <c r="C173" s="71" t="s">
        <v>835</v>
      </c>
      <c r="D173" s="71" t="s">
        <v>217</v>
      </c>
      <c r="E173" s="72">
        <v>387675</v>
      </c>
      <c r="F173" s="72">
        <v>0</v>
      </c>
      <c r="G173" s="72">
        <v>0</v>
      </c>
    </row>
    <row r="174" spans="1:7" ht="15" x14ac:dyDescent="0.2">
      <c r="A174" s="70" t="s">
        <v>241</v>
      </c>
      <c r="B174" s="71" t="s">
        <v>342</v>
      </c>
      <c r="C174" s="71" t="s">
        <v>835</v>
      </c>
      <c r="D174" s="71" t="s">
        <v>242</v>
      </c>
      <c r="E174" s="72">
        <v>387675</v>
      </c>
      <c r="F174" s="72">
        <v>0</v>
      </c>
      <c r="G174" s="72">
        <v>0</v>
      </c>
    </row>
    <row r="175" spans="1:7" ht="15" x14ac:dyDescent="0.2">
      <c r="A175" s="70" t="s">
        <v>830</v>
      </c>
      <c r="B175" s="71" t="s">
        <v>342</v>
      </c>
      <c r="C175" s="71" t="s">
        <v>835</v>
      </c>
      <c r="D175" s="71" t="s">
        <v>831</v>
      </c>
      <c r="E175" s="72">
        <v>387675</v>
      </c>
      <c r="F175" s="72">
        <v>0</v>
      </c>
      <c r="G175" s="72">
        <v>0</v>
      </c>
    </row>
    <row r="176" spans="1:7" ht="28.5" x14ac:dyDescent="0.2">
      <c r="A176" s="67" t="s">
        <v>351</v>
      </c>
      <c r="B176" s="68" t="s">
        <v>352</v>
      </c>
      <c r="C176" s="68" t="s">
        <v>216</v>
      </c>
      <c r="D176" s="68" t="s">
        <v>217</v>
      </c>
      <c r="E176" s="69">
        <v>27506014.010000002</v>
      </c>
      <c r="F176" s="69">
        <v>53868809.689999998</v>
      </c>
      <c r="G176" s="69">
        <v>72206299</v>
      </c>
    </row>
    <row r="177" spans="1:7" ht="36" customHeight="1" x14ac:dyDescent="0.2">
      <c r="A177" s="70" t="s">
        <v>353</v>
      </c>
      <c r="B177" s="71" t="s">
        <v>354</v>
      </c>
      <c r="C177" s="71" t="s">
        <v>216</v>
      </c>
      <c r="D177" s="71" t="s">
        <v>217</v>
      </c>
      <c r="E177" s="72">
        <v>5332972.18</v>
      </c>
      <c r="F177" s="72">
        <v>4092936</v>
      </c>
      <c r="G177" s="72">
        <v>4092936</v>
      </c>
    </row>
    <row r="178" spans="1:7" ht="75" x14ac:dyDescent="0.2">
      <c r="A178" s="70" t="s">
        <v>355</v>
      </c>
      <c r="B178" s="71" t="s">
        <v>354</v>
      </c>
      <c r="C178" s="71" t="s">
        <v>356</v>
      </c>
      <c r="D178" s="71" t="s">
        <v>217</v>
      </c>
      <c r="E178" s="72">
        <v>5283772.18</v>
      </c>
      <c r="F178" s="72">
        <v>4043736</v>
      </c>
      <c r="G178" s="72">
        <v>4043736</v>
      </c>
    </row>
    <row r="179" spans="1:7" ht="15" x14ac:dyDescent="0.2">
      <c r="A179" s="70" t="s">
        <v>293</v>
      </c>
      <c r="B179" s="71" t="s">
        <v>354</v>
      </c>
      <c r="C179" s="71" t="s">
        <v>356</v>
      </c>
      <c r="D179" s="71" t="s">
        <v>294</v>
      </c>
      <c r="E179" s="72">
        <v>5283772.18</v>
      </c>
      <c r="F179" s="72">
        <v>4043736</v>
      </c>
      <c r="G179" s="72">
        <v>4043736</v>
      </c>
    </row>
    <row r="180" spans="1:7" ht="15" x14ac:dyDescent="0.2">
      <c r="A180" s="70" t="s">
        <v>335</v>
      </c>
      <c r="B180" s="71" t="s">
        <v>354</v>
      </c>
      <c r="C180" s="71" t="s">
        <v>356</v>
      </c>
      <c r="D180" s="71" t="s">
        <v>336</v>
      </c>
      <c r="E180" s="72">
        <v>5283772.18</v>
      </c>
      <c r="F180" s="72">
        <v>4043736</v>
      </c>
      <c r="G180" s="72">
        <v>4043736</v>
      </c>
    </row>
    <row r="181" spans="1:7" ht="45" x14ac:dyDescent="0.2">
      <c r="A181" s="70" t="s">
        <v>357</v>
      </c>
      <c r="B181" s="71" t="s">
        <v>354</v>
      </c>
      <c r="C181" s="71" t="s">
        <v>358</v>
      </c>
      <c r="D181" s="71" t="s">
        <v>217</v>
      </c>
      <c r="E181" s="72">
        <v>49200</v>
      </c>
      <c r="F181" s="72">
        <v>49200</v>
      </c>
      <c r="G181" s="72">
        <v>49200</v>
      </c>
    </row>
    <row r="182" spans="1:7" ht="45" x14ac:dyDescent="0.2">
      <c r="A182" s="70" t="s">
        <v>231</v>
      </c>
      <c r="B182" s="71" t="s">
        <v>354</v>
      </c>
      <c r="C182" s="71" t="s">
        <v>358</v>
      </c>
      <c r="D182" s="71" t="s">
        <v>232</v>
      </c>
      <c r="E182" s="72">
        <v>49200</v>
      </c>
      <c r="F182" s="72">
        <v>49200</v>
      </c>
      <c r="G182" s="72">
        <v>49200</v>
      </c>
    </row>
    <row r="183" spans="1:7" ht="45" x14ac:dyDescent="0.2">
      <c r="A183" s="70" t="s">
        <v>233</v>
      </c>
      <c r="B183" s="71" t="s">
        <v>354</v>
      </c>
      <c r="C183" s="71" t="s">
        <v>358</v>
      </c>
      <c r="D183" s="71" t="s">
        <v>234</v>
      </c>
      <c r="E183" s="72">
        <v>49200</v>
      </c>
      <c r="F183" s="72">
        <v>49200</v>
      </c>
      <c r="G183" s="72">
        <v>49200</v>
      </c>
    </row>
    <row r="184" spans="1:7" ht="15" x14ac:dyDescent="0.2">
      <c r="A184" s="70" t="s">
        <v>359</v>
      </c>
      <c r="B184" s="71" t="s">
        <v>360</v>
      </c>
      <c r="C184" s="71" t="s">
        <v>216</v>
      </c>
      <c r="D184" s="71" t="s">
        <v>217</v>
      </c>
      <c r="E184" s="72">
        <v>20673041.829999998</v>
      </c>
      <c r="F184" s="72">
        <v>6148852.2000000002</v>
      </c>
      <c r="G184" s="72">
        <v>8507746.1999999993</v>
      </c>
    </row>
    <row r="185" spans="1:7" ht="60" x14ac:dyDescent="0.2">
      <c r="A185" s="70" t="s">
        <v>827</v>
      </c>
      <c r="B185" s="71" t="s">
        <v>360</v>
      </c>
      <c r="C185" s="71" t="s">
        <v>267</v>
      </c>
      <c r="D185" s="71" t="s">
        <v>217</v>
      </c>
      <c r="E185" s="72">
        <v>870950</v>
      </c>
      <c r="F185" s="72">
        <v>0</v>
      </c>
      <c r="G185" s="72">
        <v>0</v>
      </c>
    </row>
    <row r="186" spans="1:7" ht="45" x14ac:dyDescent="0.2">
      <c r="A186" s="70" t="s">
        <v>231</v>
      </c>
      <c r="B186" s="71" t="s">
        <v>360</v>
      </c>
      <c r="C186" s="71" t="s">
        <v>267</v>
      </c>
      <c r="D186" s="71" t="s">
        <v>232</v>
      </c>
      <c r="E186" s="72">
        <v>870950</v>
      </c>
      <c r="F186" s="72">
        <v>0</v>
      </c>
      <c r="G186" s="72">
        <v>0</v>
      </c>
    </row>
    <row r="187" spans="1:7" ht="45" x14ac:dyDescent="0.2">
      <c r="A187" s="70" t="s">
        <v>233</v>
      </c>
      <c r="B187" s="71" t="s">
        <v>360</v>
      </c>
      <c r="C187" s="71" t="s">
        <v>267</v>
      </c>
      <c r="D187" s="71" t="s">
        <v>234</v>
      </c>
      <c r="E187" s="72">
        <v>870950</v>
      </c>
      <c r="F187" s="72">
        <v>0</v>
      </c>
      <c r="G187" s="72">
        <v>0</v>
      </c>
    </row>
    <row r="188" spans="1:7" ht="45" x14ac:dyDescent="0.2">
      <c r="A188" s="70" t="s">
        <v>836</v>
      </c>
      <c r="B188" s="71" t="s">
        <v>360</v>
      </c>
      <c r="C188" s="71" t="s">
        <v>837</v>
      </c>
      <c r="D188" s="71" t="s">
        <v>217</v>
      </c>
      <c r="E188" s="72">
        <v>525000</v>
      </c>
      <c r="F188" s="72">
        <v>0</v>
      </c>
      <c r="G188" s="72">
        <v>0</v>
      </c>
    </row>
    <row r="189" spans="1:7" ht="45" x14ac:dyDescent="0.2">
      <c r="A189" s="70" t="s">
        <v>231</v>
      </c>
      <c r="B189" s="71" t="s">
        <v>360</v>
      </c>
      <c r="C189" s="71" t="s">
        <v>837</v>
      </c>
      <c r="D189" s="71" t="s">
        <v>232</v>
      </c>
      <c r="E189" s="72">
        <v>525000</v>
      </c>
      <c r="F189" s="72">
        <v>0</v>
      </c>
      <c r="G189" s="72">
        <v>0</v>
      </c>
    </row>
    <row r="190" spans="1:7" ht="45" x14ac:dyDescent="0.2">
      <c r="A190" s="70" t="s">
        <v>233</v>
      </c>
      <c r="B190" s="71" t="s">
        <v>360</v>
      </c>
      <c r="C190" s="71" t="s">
        <v>837</v>
      </c>
      <c r="D190" s="71" t="s">
        <v>234</v>
      </c>
      <c r="E190" s="72">
        <v>525000</v>
      </c>
      <c r="F190" s="72">
        <v>0</v>
      </c>
      <c r="G190" s="72">
        <v>0</v>
      </c>
    </row>
    <row r="191" spans="1:7" ht="60" x14ac:dyDescent="0.2">
      <c r="A191" s="70" t="s">
        <v>361</v>
      </c>
      <c r="B191" s="71" t="s">
        <v>360</v>
      </c>
      <c r="C191" s="71" t="s">
        <v>362</v>
      </c>
      <c r="D191" s="71" t="s">
        <v>217</v>
      </c>
      <c r="E191" s="72">
        <v>3892774.83</v>
      </c>
      <c r="F191" s="72">
        <v>2427111.2000000002</v>
      </c>
      <c r="G191" s="72">
        <v>970111.2</v>
      </c>
    </row>
    <row r="192" spans="1:7" ht="15" x14ac:dyDescent="0.2">
      <c r="A192" s="70" t="s">
        <v>293</v>
      </c>
      <c r="B192" s="71" t="s">
        <v>360</v>
      </c>
      <c r="C192" s="71" t="s">
        <v>362</v>
      </c>
      <c r="D192" s="71" t="s">
        <v>294</v>
      </c>
      <c r="E192" s="72">
        <v>3892774.83</v>
      </c>
      <c r="F192" s="72">
        <v>2427111.2000000002</v>
      </c>
      <c r="G192" s="72">
        <v>970111.2</v>
      </c>
    </row>
    <row r="193" spans="1:7" ht="15" x14ac:dyDescent="0.2">
      <c r="A193" s="70" t="s">
        <v>335</v>
      </c>
      <c r="B193" s="71" t="s">
        <v>360</v>
      </c>
      <c r="C193" s="71" t="s">
        <v>362</v>
      </c>
      <c r="D193" s="71" t="s">
        <v>336</v>
      </c>
      <c r="E193" s="72">
        <v>3892774.83</v>
      </c>
      <c r="F193" s="72">
        <v>2427111.2000000002</v>
      </c>
      <c r="G193" s="72">
        <v>970111.2</v>
      </c>
    </row>
    <row r="194" spans="1:7" ht="15" x14ac:dyDescent="0.2">
      <c r="A194" s="70" t="s">
        <v>363</v>
      </c>
      <c r="B194" s="71" t="s">
        <v>360</v>
      </c>
      <c r="C194" s="71" t="s">
        <v>364</v>
      </c>
      <c r="D194" s="71" t="s">
        <v>217</v>
      </c>
      <c r="E194" s="72">
        <v>537635</v>
      </c>
      <c r="F194" s="72">
        <v>537635</v>
      </c>
      <c r="G194" s="72">
        <v>537635</v>
      </c>
    </row>
    <row r="195" spans="1:7" ht="45" x14ac:dyDescent="0.2">
      <c r="A195" s="70" t="s">
        <v>231</v>
      </c>
      <c r="B195" s="71" t="s">
        <v>360</v>
      </c>
      <c r="C195" s="71" t="s">
        <v>364</v>
      </c>
      <c r="D195" s="71" t="s">
        <v>232</v>
      </c>
      <c r="E195" s="72">
        <v>537635</v>
      </c>
      <c r="F195" s="72">
        <v>537635</v>
      </c>
      <c r="G195" s="72">
        <v>537635</v>
      </c>
    </row>
    <row r="196" spans="1:7" ht="45" x14ac:dyDescent="0.2">
      <c r="A196" s="70" t="s">
        <v>233</v>
      </c>
      <c r="B196" s="71" t="s">
        <v>360</v>
      </c>
      <c r="C196" s="71" t="s">
        <v>364</v>
      </c>
      <c r="D196" s="71" t="s">
        <v>234</v>
      </c>
      <c r="E196" s="72">
        <v>537635</v>
      </c>
      <c r="F196" s="72">
        <v>537635</v>
      </c>
      <c r="G196" s="72">
        <v>537635</v>
      </c>
    </row>
    <row r="197" spans="1:7" ht="60" x14ac:dyDescent="0.2">
      <c r="A197" s="70" t="s">
        <v>365</v>
      </c>
      <c r="B197" s="71" t="s">
        <v>360</v>
      </c>
      <c r="C197" s="71" t="s">
        <v>366</v>
      </c>
      <c r="D197" s="71" t="s">
        <v>217</v>
      </c>
      <c r="E197" s="72">
        <v>3391152</v>
      </c>
      <c r="F197" s="72">
        <v>0</v>
      </c>
      <c r="G197" s="72">
        <v>0</v>
      </c>
    </row>
    <row r="198" spans="1:7" ht="45" x14ac:dyDescent="0.2">
      <c r="A198" s="70" t="s">
        <v>327</v>
      </c>
      <c r="B198" s="71" t="s">
        <v>360</v>
      </c>
      <c r="C198" s="71" t="s">
        <v>366</v>
      </c>
      <c r="D198" s="71" t="s">
        <v>328</v>
      </c>
      <c r="E198" s="72">
        <v>3391152</v>
      </c>
      <c r="F198" s="72">
        <v>0</v>
      </c>
      <c r="G198" s="72">
        <v>0</v>
      </c>
    </row>
    <row r="199" spans="1:7" ht="15" x14ac:dyDescent="0.2">
      <c r="A199" s="70" t="s">
        <v>329</v>
      </c>
      <c r="B199" s="71" t="s">
        <v>360</v>
      </c>
      <c r="C199" s="71" t="s">
        <v>366</v>
      </c>
      <c r="D199" s="71" t="s">
        <v>330</v>
      </c>
      <c r="E199" s="72">
        <v>3391152</v>
      </c>
      <c r="F199" s="72">
        <v>0</v>
      </c>
      <c r="G199" s="72">
        <v>0</v>
      </c>
    </row>
    <row r="200" spans="1:7" ht="33.75" customHeight="1" x14ac:dyDescent="0.2">
      <c r="A200" s="70" t="s">
        <v>367</v>
      </c>
      <c r="B200" s="71" t="s">
        <v>360</v>
      </c>
      <c r="C200" s="71" t="s">
        <v>368</v>
      </c>
      <c r="D200" s="71" t="s">
        <v>217</v>
      </c>
      <c r="E200" s="72">
        <v>0</v>
      </c>
      <c r="F200" s="72">
        <v>3184106</v>
      </c>
      <c r="G200" s="72">
        <v>7000000</v>
      </c>
    </row>
    <row r="201" spans="1:7" ht="45" x14ac:dyDescent="0.2">
      <c r="A201" s="70" t="s">
        <v>327</v>
      </c>
      <c r="B201" s="71" t="s">
        <v>360</v>
      </c>
      <c r="C201" s="71" t="s">
        <v>368</v>
      </c>
      <c r="D201" s="71" t="s">
        <v>328</v>
      </c>
      <c r="E201" s="72">
        <v>0</v>
      </c>
      <c r="F201" s="72">
        <v>3184106</v>
      </c>
      <c r="G201" s="72">
        <v>7000000</v>
      </c>
    </row>
    <row r="202" spans="1:7" ht="15" x14ac:dyDescent="0.2">
      <c r="A202" s="70" t="s">
        <v>329</v>
      </c>
      <c r="B202" s="71" t="s">
        <v>360</v>
      </c>
      <c r="C202" s="71" t="s">
        <v>368</v>
      </c>
      <c r="D202" s="71" t="s">
        <v>330</v>
      </c>
      <c r="E202" s="72">
        <v>0</v>
      </c>
      <c r="F202" s="72">
        <v>3184106</v>
      </c>
      <c r="G202" s="72">
        <v>7000000</v>
      </c>
    </row>
    <row r="203" spans="1:7" ht="36.75" customHeight="1" x14ac:dyDescent="0.2">
      <c r="A203" s="70" t="s">
        <v>369</v>
      </c>
      <c r="B203" s="71" t="s">
        <v>360</v>
      </c>
      <c r="C203" s="71" t="s">
        <v>370</v>
      </c>
      <c r="D203" s="71" t="s">
        <v>217</v>
      </c>
      <c r="E203" s="72">
        <v>975000</v>
      </c>
      <c r="F203" s="72">
        <v>0</v>
      </c>
      <c r="G203" s="72">
        <v>0</v>
      </c>
    </row>
    <row r="204" spans="1:7" ht="45" x14ac:dyDescent="0.2">
      <c r="A204" s="70" t="s">
        <v>327</v>
      </c>
      <c r="B204" s="71" t="s">
        <v>360</v>
      </c>
      <c r="C204" s="71" t="s">
        <v>370</v>
      </c>
      <c r="D204" s="71" t="s">
        <v>328</v>
      </c>
      <c r="E204" s="72">
        <v>975000</v>
      </c>
      <c r="F204" s="72">
        <v>0</v>
      </c>
      <c r="G204" s="72">
        <v>0</v>
      </c>
    </row>
    <row r="205" spans="1:7" ht="15" x14ac:dyDescent="0.2">
      <c r="A205" s="70" t="s">
        <v>329</v>
      </c>
      <c r="B205" s="71" t="s">
        <v>360</v>
      </c>
      <c r="C205" s="71" t="s">
        <v>370</v>
      </c>
      <c r="D205" s="71" t="s">
        <v>330</v>
      </c>
      <c r="E205" s="72">
        <v>975000</v>
      </c>
      <c r="F205" s="72">
        <v>0</v>
      </c>
      <c r="G205" s="72">
        <v>0</v>
      </c>
    </row>
    <row r="206" spans="1:7" ht="45" x14ac:dyDescent="0.2">
      <c r="A206" s="70" t="s">
        <v>371</v>
      </c>
      <c r="B206" s="71" t="s">
        <v>360</v>
      </c>
      <c r="C206" s="71" t="s">
        <v>372</v>
      </c>
      <c r="D206" s="71" t="s">
        <v>217</v>
      </c>
      <c r="E206" s="72">
        <v>10480530</v>
      </c>
      <c r="F206" s="72">
        <v>0</v>
      </c>
      <c r="G206" s="72">
        <v>0</v>
      </c>
    </row>
    <row r="207" spans="1:7" ht="45" x14ac:dyDescent="0.2">
      <c r="A207" s="70" t="s">
        <v>327</v>
      </c>
      <c r="B207" s="71" t="s">
        <v>360</v>
      </c>
      <c r="C207" s="71" t="s">
        <v>372</v>
      </c>
      <c r="D207" s="71" t="s">
        <v>328</v>
      </c>
      <c r="E207" s="72">
        <v>10480530</v>
      </c>
      <c r="F207" s="72">
        <v>0</v>
      </c>
      <c r="G207" s="72">
        <v>0</v>
      </c>
    </row>
    <row r="208" spans="1:7" ht="15" x14ac:dyDescent="0.2">
      <c r="A208" s="70" t="s">
        <v>329</v>
      </c>
      <c r="B208" s="71" t="s">
        <v>360</v>
      </c>
      <c r="C208" s="71" t="s">
        <v>372</v>
      </c>
      <c r="D208" s="71" t="s">
        <v>330</v>
      </c>
      <c r="E208" s="72">
        <v>10480530</v>
      </c>
      <c r="F208" s="72">
        <v>0</v>
      </c>
      <c r="G208" s="72">
        <v>0</v>
      </c>
    </row>
    <row r="209" spans="1:7" ht="30" x14ac:dyDescent="0.2">
      <c r="A209" s="70" t="s">
        <v>373</v>
      </c>
      <c r="B209" s="71" t="s">
        <v>374</v>
      </c>
      <c r="C209" s="71" t="s">
        <v>216</v>
      </c>
      <c r="D209" s="71" t="s">
        <v>217</v>
      </c>
      <c r="E209" s="72">
        <v>1500000</v>
      </c>
      <c r="F209" s="72">
        <v>43627021.490000002</v>
      </c>
      <c r="G209" s="72">
        <v>59605616.799999997</v>
      </c>
    </row>
    <row r="210" spans="1:7" ht="30" x14ac:dyDescent="0.2">
      <c r="A210" s="70" t="s">
        <v>375</v>
      </c>
      <c r="B210" s="71" t="s">
        <v>374</v>
      </c>
      <c r="C210" s="71" t="s">
        <v>376</v>
      </c>
      <c r="D210" s="71" t="s">
        <v>217</v>
      </c>
      <c r="E210" s="72">
        <v>0</v>
      </c>
      <c r="F210" s="72">
        <v>43127021.490000002</v>
      </c>
      <c r="G210" s="72">
        <v>59105616.799999997</v>
      </c>
    </row>
    <row r="211" spans="1:7" ht="45" x14ac:dyDescent="0.2">
      <c r="A211" s="70" t="s">
        <v>327</v>
      </c>
      <c r="B211" s="71" t="s">
        <v>374</v>
      </c>
      <c r="C211" s="71" t="s">
        <v>376</v>
      </c>
      <c r="D211" s="71" t="s">
        <v>328</v>
      </c>
      <c r="E211" s="72">
        <v>0</v>
      </c>
      <c r="F211" s="72">
        <v>43127021.490000002</v>
      </c>
      <c r="G211" s="72">
        <v>59105616.799999997</v>
      </c>
    </row>
    <row r="212" spans="1:7" ht="15" x14ac:dyDescent="0.2">
      <c r="A212" s="70" t="s">
        <v>329</v>
      </c>
      <c r="B212" s="71" t="s">
        <v>374</v>
      </c>
      <c r="C212" s="71" t="s">
        <v>376</v>
      </c>
      <c r="D212" s="71" t="s">
        <v>330</v>
      </c>
      <c r="E212" s="72">
        <v>0</v>
      </c>
      <c r="F212" s="72">
        <v>43127021.490000002</v>
      </c>
      <c r="G212" s="72">
        <v>59105616.799999997</v>
      </c>
    </row>
    <row r="213" spans="1:7" ht="30" x14ac:dyDescent="0.2">
      <c r="A213" s="70" t="s">
        <v>377</v>
      </c>
      <c r="B213" s="71" t="s">
        <v>374</v>
      </c>
      <c r="C213" s="71" t="s">
        <v>378</v>
      </c>
      <c r="D213" s="71" t="s">
        <v>217</v>
      </c>
      <c r="E213" s="72">
        <v>1500000</v>
      </c>
      <c r="F213" s="72">
        <v>500000</v>
      </c>
      <c r="G213" s="72">
        <v>500000</v>
      </c>
    </row>
    <row r="214" spans="1:7" ht="15" x14ac:dyDescent="0.2">
      <c r="A214" s="70" t="s">
        <v>241</v>
      </c>
      <c r="B214" s="71" t="s">
        <v>374</v>
      </c>
      <c r="C214" s="71" t="s">
        <v>378</v>
      </c>
      <c r="D214" s="71" t="s">
        <v>242</v>
      </c>
      <c r="E214" s="72">
        <v>1500000</v>
      </c>
      <c r="F214" s="72">
        <v>500000</v>
      </c>
      <c r="G214" s="72">
        <v>500000</v>
      </c>
    </row>
    <row r="215" spans="1:7" ht="60" x14ac:dyDescent="0.2">
      <c r="A215" s="70" t="s">
        <v>311</v>
      </c>
      <c r="B215" s="71" t="s">
        <v>374</v>
      </c>
      <c r="C215" s="71" t="s">
        <v>378</v>
      </c>
      <c r="D215" s="71" t="s">
        <v>312</v>
      </c>
      <c r="E215" s="72">
        <v>1500000</v>
      </c>
      <c r="F215" s="72">
        <v>500000</v>
      </c>
      <c r="G215" s="72">
        <v>500000</v>
      </c>
    </row>
    <row r="216" spans="1:7" ht="14.25" x14ac:dyDescent="0.2">
      <c r="A216" s="67" t="s">
        <v>838</v>
      </c>
      <c r="B216" s="68" t="s">
        <v>839</v>
      </c>
      <c r="C216" s="68" t="s">
        <v>216</v>
      </c>
      <c r="D216" s="68" t="s">
        <v>217</v>
      </c>
      <c r="E216" s="69">
        <v>165203</v>
      </c>
      <c r="F216" s="69">
        <v>0</v>
      </c>
      <c r="G216" s="69">
        <v>0</v>
      </c>
    </row>
    <row r="217" spans="1:7" ht="30" x14ac:dyDescent="0.2">
      <c r="A217" s="70" t="s">
        <v>840</v>
      </c>
      <c r="B217" s="71" t="s">
        <v>841</v>
      </c>
      <c r="C217" s="71" t="s">
        <v>216</v>
      </c>
      <c r="D217" s="71" t="s">
        <v>217</v>
      </c>
      <c r="E217" s="72">
        <v>165203</v>
      </c>
      <c r="F217" s="72">
        <v>0</v>
      </c>
      <c r="G217" s="72">
        <v>0</v>
      </c>
    </row>
    <row r="218" spans="1:7" ht="45" x14ac:dyDescent="0.2">
      <c r="A218" s="70" t="s">
        <v>842</v>
      </c>
      <c r="B218" s="71" t="s">
        <v>841</v>
      </c>
      <c r="C218" s="71" t="s">
        <v>843</v>
      </c>
      <c r="D218" s="71" t="s">
        <v>217</v>
      </c>
      <c r="E218" s="72">
        <v>165203</v>
      </c>
      <c r="F218" s="72">
        <v>0</v>
      </c>
      <c r="G218" s="72">
        <v>0</v>
      </c>
    </row>
    <row r="219" spans="1:7" ht="45" x14ac:dyDescent="0.2">
      <c r="A219" s="70" t="s">
        <v>231</v>
      </c>
      <c r="B219" s="71" t="s">
        <v>841</v>
      </c>
      <c r="C219" s="71" t="s">
        <v>843</v>
      </c>
      <c r="D219" s="71" t="s">
        <v>232</v>
      </c>
      <c r="E219" s="72">
        <v>165203</v>
      </c>
      <c r="F219" s="72">
        <v>0</v>
      </c>
      <c r="G219" s="72">
        <v>0</v>
      </c>
    </row>
    <row r="220" spans="1:7" ht="45" x14ac:dyDescent="0.2">
      <c r="A220" s="70" t="s">
        <v>233</v>
      </c>
      <c r="B220" s="71" t="s">
        <v>841</v>
      </c>
      <c r="C220" s="71" t="s">
        <v>843</v>
      </c>
      <c r="D220" s="71" t="s">
        <v>234</v>
      </c>
      <c r="E220" s="72">
        <v>165203</v>
      </c>
      <c r="F220" s="72">
        <v>0</v>
      </c>
      <c r="G220" s="72">
        <v>0</v>
      </c>
    </row>
    <row r="221" spans="1:7" ht="14.25" x14ac:dyDescent="0.2">
      <c r="A221" s="67" t="s">
        <v>379</v>
      </c>
      <c r="B221" s="68" t="s">
        <v>380</v>
      </c>
      <c r="C221" s="68" t="s">
        <v>216</v>
      </c>
      <c r="D221" s="68" t="s">
        <v>217</v>
      </c>
      <c r="E221" s="69">
        <v>772551191.25999999</v>
      </c>
      <c r="F221" s="69">
        <v>743591470.65999997</v>
      </c>
      <c r="G221" s="69">
        <v>808455807.15999997</v>
      </c>
    </row>
    <row r="222" spans="1:7" ht="15" x14ac:dyDescent="0.2">
      <c r="A222" s="70" t="s">
        <v>381</v>
      </c>
      <c r="B222" s="71" t="s">
        <v>382</v>
      </c>
      <c r="C222" s="71" t="s">
        <v>216</v>
      </c>
      <c r="D222" s="71" t="s">
        <v>217</v>
      </c>
      <c r="E222" s="72">
        <v>191214792.68000001</v>
      </c>
      <c r="F222" s="72">
        <v>190837320.68000001</v>
      </c>
      <c r="G222" s="72">
        <v>190837320.68000001</v>
      </c>
    </row>
    <row r="223" spans="1:7" ht="90" x14ac:dyDescent="0.2">
      <c r="A223" s="70" t="s">
        <v>844</v>
      </c>
      <c r="B223" s="71" t="s">
        <v>382</v>
      </c>
      <c r="C223" s="71" t="s">
        <v>845</v>
      </c>
      <c r="D223" s="71" t="s">
        <v>217</v>
      </c>
      <c r="E223" s="72">
        <v>171215256</v>
      </c>
      <c r="F223" s="72">
        <v>171215256</v>
      </c>
      <c r="G223" s="72">
        <v>171215256</v>
      </c>
    </row>
    <row r="224" spans="1:7" ht="45" x14ac:dyDescent="0.2">
      <c r="A224" s="70" t="s">
        <v>272</v>
      </c>
      <c r="B224" s="71" t="s">
        <v>382</v>
      </c>
      <c r="C224" s="71" t="s">
        <v>845</v>
      </c>
      <c r="D224" s="71" t="s">
        <v>273</v>
      </c>
      <c r="E224" s="72">
        <v>171215256</v>
      </c>
      <c r="F224" s="72">
        <v>171215256</v>
      </c>
      <c r="G224" s="72">
        <v>171215256</v>
      </c>
    </row>
    <row r="225" spans="1:7" ht="15" x14ac:dyDescent="0.2">
      <c r="A225" s="70" t="s">
        <v>274</v>
      </c>
      <c r="B225" s="71" t="s">
        <v>382</v>
      </c>
      <c r="C225" s="71" t="s">
        <v>845</v>
      </c>
      <c r="D225" s="71" t="s">
        <v>275</v>
      </c>
      <c r="E225" s="72">
        <v>149472496</v>
      </c>
      <c r="F225" s="72">
        <v>149472496</v>
      </c>
      <c r="G225" s="72">
        <v>149472496</v>
      </c>
    </row>
    <row r="226" spans="1:7" ht="15" x14ac:dyDescent="0.2">
      <c r="A226" s="70" t="s">
        <v>383</v>
      </c>
      <c r="B226" s="71" t="s">
        <v>382</v>
      </c>
      <c r="C226" s="71" t="s">
        <v>845</v>
      </c>
      <c r="D226" s="71" t="s">
        <v>384</v>
      </c>
      <c r="E226" s="72">
        <v>21742760</v>
      </c>
      <c r="F226" s="72">
        <v>21742760</v>
      </c>
      <c r="G226" s="72">
        <v>21742760</v>
      </c>
    </row>
    <row r="227" spans="1:7" ht="15" x14ac:dyDescent="0.2">
      <c r="A227" s="70" t="s">
        <v>385</v>
      </c>
      <c r="B227" s="71" t="s">
        <v>382</v>
      </c>
      <c r="C227" s="71" t="s">
        <v>386</v>
      </c>
      <c r="D227" s="71" t="s">
        <v>217</v>
      </c>
      <c r="E227" s="72">
        <v>8157216.6799999997</v>
      </c>
      <c r="F227" s="72">
        <v>7779744.6799999997</v>
      </c>
      <c r="G227" s="72">
        <v>7779744.6799999997</v>
      </c>
    </row>
    <row r="228" spans="1:7" ht="45" x14ac:dyDescent="0.2">
      <c r="A228" s="70" t="s">
        <v>272</v>
      </c>
      <c r="B228" s="71" t="s">
        <v>382</v>
      </c>
      <c r="C228" s="71" t="s">
        <v>386</v>
      </c>
      <c r="D228" s="71" t="s">
        <v>273</v>
      </c>
      <c r="E228" s="72">
        <v>8157216.6799999997</v>
      </c>
      <c r="F228" s="72">
        <v>7779744.6799999997</v>
      </c>
      <c r="G228" s="72">
        <v>7779744.6799999997</v>
      </c>
    </row>
    <row r="229" spans="1:7" ht="15" x14ac:dyDescent="0.2">
      <c r="A229" s="70" t="s">
        <v>274</v>
      </c>
      <c r="B229" s="71" t="s">
        <v>382</v>
      </c>
      <c r="C229" s="71" t="s">
        <v>386</v>
      </c>
      <c r="D229" s="71" t="s">
        <v>275</v>
      </c>
      <c r="E229" s="72">
        <v>5675220</v>
      </c>
      <c r="F229" s="72">
        <v>5675220</v>
      </c>
      <c r="G229" s="72">
        <v>5675220</v>
      </c>
    </row>
    <row r="230" spans="1:7" ht="15" x14ac:dyDescent="0.2">
      <c r="A230" s="70" t="s">
        <v>383</v>
      </c>
      <c r="B230" s="71" t="s">
        <v>382</v>
      </c>
      <c r="C230" s="71" t="s">
        <v>386</v>
      </c>
      <c r="D230" s="71" t="s">
        <v>384</v>
      </c>
      <c r="E230" s="72">
        <v>2481996.6800000002</v>
      </c>
      <c r="F230" s="72">
        <v>2104524.6800000002</v>
      </c>
      <c r="G230" s="72">
        <v>2104524.6800000002</v>
      </c>
    </row>
    <row r="231" spans="1:7" ht="15" x14ac:dyDescent="0.2">
      <c r="A231" s="70" t="s">
        <v>387</v>
      </c>
      <c r="B231" s="71" t="s">
        <v>382</v>
      </c>
      <c r="C231" s="71" t="s">
        <v>388</v>
      </c>
      <c r="D231" s="71" t="s">
        <v>217</v>
      </c>
      <c r="E231" s="72">
        <v>11842320</v>
      </c>
      <c r="F231" s="72">
        <v>11842320</v>
      </c>
      <c r="G231" s="72">
        <v>11842320</v>
      </c>
    </row>
    <row r="232" spans="1:7" ht="45" x14ac:dyDescent="0.2">
      <c r="A232" s="70" t="s">
        <v>272</v>
      </c>
      <c r="B232" s="71" t="s">
        <v>382</v>
      </c>
      <c r="C232" s="71" t="s">
        <v>388</v>
      </c>
      <c r="D232" s="71" t="s">
        <v>273</v>
      </c>
      <c r="E232" s="72">
        <v>11842320</v>
      </c>
      <c r="F232" s="72">
        <v>11842320</v>
      </c>
      <c r="G232" s="72">
        <v>11842320</v>
      </c>
    </row>
    <row r="233" spans="1:7" ht="15" x14ac:dyDescent="0.2">
      <c r="A233" s="70" t="s">
        <v>274</v>
      </c>
      <c r="B233" s="71" t="s">
        <v>382</v>
      </c>
      <c r="C233" s="71" t="s">
        <v>388</v>
      </c>
      <c r="D233" s="71" t="s">
        <v>275</v>
      </c>
      <c r="E233" s="72">
        <v>10757040</v>
      </c>
      <c r="F233" s="72">
        <v>10757040</v>
      </c>
      <c r="G233" s="72">
        <v>10757040</v>
      </c>
    </row>
    <row r="234" spans="1:7" ht="15" x14ac:dyDescent="0.2">
      <c r="A234" s="70" t="s">
        <v>383</v>
      </c>
      <c r="B234" s="71" t="s">
        <v>382</v>
      </c>
      <c r="C234" s="71" t="s">
        <v>388</v>
      </c>
      <c r="D234" s="71" t="s">
        <v>384</v>
      </c>
      <c r="E234" s="72">
        <v>1085280</v>
      </c>
      <c r="F234" s="72">
        <v>1085280</v>
      </c>
      <c r="G234" s="72">
        <v>1085280</v>
      </c>
    </row>
    <row r="235" spans="1:7" ht="15" x14ac:dyDescent="0.2">
      <c r="A235" s="70" t="s">
        <v>389</v>
      </c>
      <c r="B235" s="71" t="s">
        <v>390</v>
      </c>
      <c r="C235" s="71" t="s">
        <v>216</v>
      </c>
      <c r="D235" s="71" t="s">
        <v>217</v>
      </c>
      <c r="E235" s="72">
        <v>478026167.81</v>
      </c>
      <c r="F235" s="72">
        <v>457453724.98000002</v>
      </c>
      <c r="G235" s="72">
        <v>541277375.48000002</v>
      </c>
    </row>
    <row r="236" spans="1:7" ht="105" x14ac:dyDescent="0.2">
      <c r="A236" s="70" t="s">
        <v>846</v>
      </c>
      <c r="B236" s="71" t="s">
        <v>390</v>
      </c>
      <c r="C236" s="71" t="s">
        <v>847</v>
      </c>
      <c r="D236" s="71" t="s">
        <v>217</v>
      </c>
      <c r="E236" s="72">
        <v>375020160</v>
      </c>
      <c r="F236" s="72">
        <v>375020160</v>
      </c>
      <c r="G236" s="72">
        <v>375020160</v>
      </c>
    </row>
    <row r="237" spans="1:7" ht="45" x14ac:dyDescent="0.2">
      <c r="A237" s="70" t="s">
        <v>272</v>
      </c>
      <c r="B237" s="71" t="s">
        <v>390</v>
      </c>
      <c r="C237" s="71" t="s">
        <v>847</v>
      </c>
      <c r="D237" s="71" t="s">
        <v>273</v>
      </c>
      <c r="E237" s="72">
        <v>375020160</v>
      </c>
      <c r="F237" s="72">
        <v>375020160</v>
      </c>
      <c r="G237" s="72">
        <v>375020160</v>
      </c>
    </row>
    <row r="238" spans="1:7" ht="15" x14ac:dyDescent="0.2">
      <c r="A238" s="70" t="s">
        <v>274</v>
      </c>
      <c r="B238" s="71" t="s">
        <v>390</v>
      </c>
      <c r="C238" s="71" t="s">
        <v>847</v>
      </c>
      <c r="D238" s="71" t="s">
        <v>275</v>
      </c>
      <c r="E238" s="72">
        <v>375020160</v>
      </c>
      <c r="F238" s="72">
        <v>375020160</v>
      </c>
      <c r="G238" s="72">
        <v>375020160</v>
      </c>
    </row>
    <row r="239" spans="1:7" ht="15" x14ac:dyDescent="0.2">
      <c r="A239" s="70" t="s">
        <v>391</v>
      </c>
      <c r="B239" s="71" t="s">
        <v>390</v>
      </c>
      <c r="C239" s="71" t="s">
        <v>392</v>
      </c>
      <c r="D239" s="71" t="s">
        <v>217</v>
      </c>
      <c r="E239" s="72">
        <v>80968427.689999998</v>
      </c>
      <c r="F239" s="72">
        <v>63056345.979999997</v>
      </c>
      <c r="G239" s="72">
        <v>41350260.479999997</v>
      </c>
    </row>
    <row r="240" spans="1:7" ht="45" x14ac:dyDescent="0.2">
      <c r="A240" s="70" t="s">
        <v>272</v>
      </c>
      <c r="B240" s="71" t="s">
        <v>390</v>
      </c>
      <c r="C240" s="71" t="s">
        <v>392</v>
      </c>
      <c r="D240" s="71" t="s">
        <v>273</v>
      </c>
      <c r="E240" s="72">
        <v>80968427.689999998</v>
      </c>
      <c r="F240" s="72">
        <v>63056345.979999997</v>
      </c>
      <c r="G240" s="72">
        <v>41350260.479999997</v>
      </c>
    </row>
    <row r="241" spans="1:7" ht="96" customHeight="1" x14ac:dyDescent="0.2">
      <c r="A241" s="70" t="s">
        <v>274</v>
      </c>
      <c r="B241" s="71" t="s">
        <v>390</v>
      </c>
      <c r="C241" s="71" t="s">
        <v>392</v>
      </c>
      <c r="D241" s="71" t="s">
        <v>275</v>
      </c>
      <c r="E241" s="72">
        <v>80968427.689999998</v>
      </c>
      <c r="F241" s="72">
        <v>63056345.979999997</v>
      </c>
      <c r="G241" s="72">
        <v>41350260.479999997</v>
      </c>
    </row>
    <row r="242" spans="1:7" ht="60" x14ac:dyDescent="0.2">
      <c r="A242" s="70" t="s">
        <v>848</v>
      </c>
      <c r="B242" s="71" t="s">
        <v>390</v>
      </c>
      <c r="C242" s="71" t="s">
        <v>849</v>
      </c>
      <c r="D242" s="71" t="s">
        <v>217</v>
      </c>
      <c r="E242" s="72">
        <v>180645.16</v>
      </c>
      <c r="F242" s="72">
        <v>1680000</v>
      </c>
      <c r="G242" s="72">
        <v>1680000</v>
      </c>
    </row>
    <row r="243" spans="1:7" ht="45" x14ac:dyDescent="0.2">
      <c r="A243" s="70" t="s">
        <v>272</v>
      </c>
      <c r="B243" s="71" t="s">
        <v>390</v>
      </c>
      <c r="C243" s="71" t="s">
        <v>849</v>
      </c>
      <c r="D243" s="71" t="s">
        <v>273</v>
      </c>
      <c r="E243" s="72">
        <v>180645.16</v>
      </c>
      <c r="F243" s="72">
        <v>1680000</v>
      </c>
      <c r="G243" s="72">
        <v>1680000</v>
      </c>
    </row>
    <row r="244" spans="1:7" ht="15" x14ac:dyDescent="0.2">
      <c r="A244" s="70" t="s">
        <v>274</v>
      </c>
      <c r="B244" s="71" t="s">
        <v>390</v>
      </c>
      <c r="C244" s="71" t="s">
        <v>849</v>
      </c>
      <c r="D244" s="71" t="s">
        <v>275</v>
      </c>
      <c r="E244" s="72">
        <v>180645.16</v>
      </c>
      <c r="F244" s="72">
        <v>1680000</v>
      </c>
      <c r="G244" s="72">
        <v>1680000</v>
      </c>
    </row>
    <row r="245" spans="1:7" ht="45" x14ac:dyDescent="0.2">
      <c r="A245" s="70" t="s">
        <v>850</v>
      </c>
      <c r="B245" s="71" t="s">
        <v>390</v>
      </c>
      <c r="C245" s="71" t="s">
        <v>851</v>
      </c>
      <c r="D245" s="71" t="s">
        <v>217</v>
      </c>
      <c r="E245" s="72">
        <v>358422.94</v>
      </c>
      <c r="F245" s="72">
        <v>3000000</v>
      </c>
      <c r="G245" s="72">
        <v>3500000</v>
      </c>
    </row>
    <row r="246" spans="1:7" ht="45" x14ac:dyDescent="0.2">
      <c r="A246" s="70" t="s">
        <v>272</v>
      </c>
      <c r="B246" s="71" t="s">
        <v>390</v>
      </c>
      <c r="C246" s="71" t="s">
        <v>851</v>
      </c>
      <c r="D246" s="71" t="s">
        <v>273</v>
      </c>
      <c r="E246" s="72">
        <v>358422.94</v>
      </c>
      <c r="F246" s="72">
        <v>3000000</v>
      </c>
      <c r="G246" s="72">
        <v>3500000</v>
      </c>
    </row>
    <row r="247" spans="1:7" ht="15" x14ac:dyDescent="0.2">
      <c r="A247" s="70" t="s">
        <v>274</v>
      </c>
      <c r="B247" s="71" t="s">
        <v>390</v>
      </c>
      <c r="C247" s="71" t="s">
        <v>851</v>
      </c>
      <c r="D247" s="71" t="s">
        <v>275</v>
      </c>
      <c r="E247" s="72">
        <v>358422.94</v>
      </c>
      <c r="F247" s="72">
        <v>3000000</v>
      </c>
      <c r="G247" s="72">
        <v>3500000</v>
      </c>
    </row>
    <row r="248" spans="1:7" ht="15" x14ac:dyDescent="0.2">
      <c r="A248" s="70" t="s">
        <v>387</v>
      </c>
      <c r="B248" s="71" t="s">
        <v>390</v>
      </c>
      <c r="C248" s="71" t="s">
        <v>388</v>
      </c>
      <c r="D248" s="71" t="s">
        <v>217</v>
      </c>
      <c r="E248" s="72">
        <v>9199701</v>
      </c>
      <c r="F248" s="72">
        <v>9199701</v>
      </c>
      <c r="G248" s="72">
        <v>9199701</v>
      </c>
    </row>
    <row r="249" spans="1:7" ht="45" x14ac:dyDescent="0.2">
      <c r="A249" s="70" t="s">
        <v>272</v>
      </c>
      <c r="B249" s="71" t="s">
        <v>390</v>
      </c>
      <c r="C249" s="71" t="s">
        <v>388</v>
      </c>
      <c r="D249" s="71" t="s">
        <v>273</v>
      </c>
      <c r="E249" s="72">
        <v>9199701</v>
      </c>
      <c r="F249" s="72">
        <v>9199701</v>
      </c>
      <c r="G249" s="72">
        <v>9199701</v>
      </c>
    </row>
    <row r="250" spans="1:7" ht="15" x14ac:dyDescent="0.2">
      <c r="A250" s="70" t="s">
        <v>274</v>
      </c>
      <c r="B250" s="71" t="s">
        <v>390</v>
      </c>
      <c r="C250" s="71" t="s">
        <v>388</v>
      </c>
      <c r="D250" s="71" t="s">
        <v>275</v>
      </c>
      <c r="E250" s="72">
        <v>9199701</v>
      </c>
      <c r="F250" s="72">
        <v>9199701</v>
      </c>
      <c r="G250" s="72">
        <v>9199701</v>
      </c>
    </row>
    <row r="251" spans="1:7" ht="45" x14ac:dyDescent="0.2">
      <c r="A251" s="70" t="s">
        <v>394</v>
      </c>
      <c r="B251" s="71" t="s">
        <v>390</v>
      </c>
      <c r="C251" s="71" t="s">
        <v>395</v>
      </c>
      <c r="D251" s="71" t="s">
        <v>217</v>
      </c>
      <c r="E251" s="72">
        <v>234360</v>
      </c>
      <c r="F251" s="72">
        <v>234360</v>
      </c>
      <c r="G251" s="72">
        <v>234360</v>
      </c>
    </row>
    <row r="252" spans="1:7" ht="45" x14ac:dyDescent="0.2">
      <c r="A252" s="70" t="s">
        <v>272</v>
      </c>
      <c r="B252" s="71" t="s">
        <v>390</v>
      </c>
      <c r="C252" s="71" t="s">
        <v>395</v>
      </c>
      <c r="D252" s="71" t="s">
        <v>273</v>
      </c>
      <c r="E252" s="72">
        <v>234360</v>
      </c>
      <c r="F252" s="72">
        <v>234360</v>
      </c>
      <c r="G252" s="72">
        <v>234360</v>
      </c>
    </row>
    <row r="253" spans="1:7" ht="15" x14ac:dyDescent="0.2">
      <c r="A253" s="70" t="s">
        <v>274</v>
      </c>
      <c r="B253" s="71" t="s">
        <v>390</v>
      </c>
      <c r="C253" s="71" t="s">
        <v>395</v>
      </c>
      <c r="D253" s="71" t="s">
        <v>275</v>
      </c>
      <c r="E253" s="72">
        <v>234360</v>
      </c>
      <c r="F253" s="72">
        <v>234360</v>
      </c>
      <c r="G253" s="72">
        <v>234360</v>
      </c>
    </row>
    <row r="254" spans="1:7" ht="30" x14ac:dyDescent="0.2">
      <c r="A254" s="70" t="s">
        <v>396</v>
      </c>
      <c r="B254" s="71" t="s">
        <v>390</v>
      </c>
      <c r="C254" s="71" t="s">
        <v>397</v>
      </c>
      <c r="D254" s="71" t="s">
        <v>217</v>
      </c>
      <c r="E254" s="72">
        <v>12064451.02</v>
      </c>
      <c r="F254" s="72">
        <v>0</v>
      </c>
      <c r="G254" s="72">
        <v>0</v>
      </c>
    </row>
    <row r="255" spans="1:7" ht="45" x14ac:dyDescent="0.2">
      <c r="A255" s="70" t="s">
        <v>327</v>
      </c>
      <c r="B255" s="71" t="s">
        <v>390</v>
      </c>
      <c r="C255" s="71" t="s">
        <v>397</v>
      </c>
      <c r="D255" s="71" t="s">
        <v>328</v>
      </c>
      <c r="E255" s="72">
        <v>12064451.02</v>
      </c>
      <c r="F255" s="72">
        <v>0</v>
      </c>
      <c r="G255" s="72">
        <v>0</v>
      </c>
    </row>
    <row r="256" spans="1:7" ht="15" x14ac:dyDescent="0.2">
      <c r="A256" s="70" t="s">
        <v>329</v>
      </c>
      <c r="B256" s="71" t="s">
        <v>390</v>
      </c>
      <c r="C256" s="71" t="s">
        <v>397</v>
      </c>
      <c r="D256" s="71" t="s">
        <v>330</v>
      </c>
      <c r="E256" s="72">
        <v>12064451.02</v>
      </c>
      <c r="F256" s="72">
        <v>0</v>
      </c>
      <c r="G256" s="72">
        <v>0</v>
      </c>
    </row>
    <row r="257" spans="1:7" ht="45" x14ac:dyDescent="0.2">
      <c r="A257" s="70" t="s">
        <v>398</v>
      </c>
      <c r="B257" s="71" t="s">
        <v>390</v>
      </c>
      <c r="C257" s="71" t="s">
        <v>399</v>
      </c>
      <c r="D257" s="71" t="s">
        <v>217</v>
      </c>
      <c r="E257" s="72">
        <v>0</v>
      </c>
      <c r="F257" s="72">
        <v>5263158</v>
      </c>
      <c r="G257" s="72">
        <v>88112242</v>
      </c>
    </row>
    <row r="258" spans="1:7" ht="45" x14ac:dyDescent="0.2">
      <c r="A258" s="70" t="s">
        <v>327</v>
      </c>
      <c r="B258" s="71" t="s">
        <v>390</v>
      </c>
      <c r="C258" s="71" t="s">
        <v>399</v>
      </c>
      <c r="D258" s="71" t="s">
        <v>328</v>
      </c>
      <c r="E258" s="72">
        <v>0</v>
      </c>
      <c r="F258" s="72">
        <v>5263158</v>
      </c>
      <c r="G258" s="72">
        <v>88112242</v>
      </c>
    </row>
    <row r="259" spans="1:7" ht="15" x14ac:dyDescent="0.2">
      <c r="A259" s="70" t="s">
        <v>329</v>
      </c>
      <c r="B259" s="71" t="s">
        <v>390</v>
      </c>
      <c r="C259" s="71" t="s">
        <v>399</v>
      </c>
      <c r="D259" s="71" t="s">
        <v>330</v>
      </c>
      <c r="E259" s="72">
        <v>0</v>
      </c>
      <c r="F259" s="72">
        <v>5263158</v>
      </c>
      <c r="G259" s="72">
        <v>88112242</v>
      </c>
    </row>
    <row r="260" spans="1:7" ht="45" x14ac:dyDescent="0.2">
      <c r="A260" s="70" t="s">
        <v>852</v>
      </c>
      <c r="B260" s="71" t="s">
        <v>390</v>
      </c>
      <c r="C260" s="71" t="s">
        <v>853</v>
      </c>
      <c r="D260" s="71" t="s">
        <v>217</v>
      </c>
      <c r="E260" s="72">
        <v>0</v>
      </c>
      <c r="F260" s="72">
        <v>0</v>
      </c>
      <c r="G260" s="72">
        <v>22180652</v>
      </c>
    </row>
    <row r="261" spans="1:7" ht="45" x14ac:dyDescent="0.2">
      <c r="A261" s="70" t="s">
        <v>327</v>
      </c>
      <c r="B261" s="71" t="s">
        <v>390</v>
      </c>
      <c r="C261" s="71" t="s">
        <v>853</v>
      </c>
      <c r="D261" s="71" t="s">
        <v>328</v>
      </c>
      <c r="E261" s="72">
        <v>0</v>
      </c>
      <c r="F261" s="72">
        <v>0</v>
      </c>
      <c r="G261" s="72">
        <v>22180652</v>
      </c>
    </row>
    <row r="262" spans="1:7" ht="15" x14ac:dyDescent="0.2">
      <c r="A262" s="70" t="s">
        <v>329</v>
      </c>
      <c r="B262" s="71" t="s">
        <v>390</v>
      </c>
      <c r="C262" s="71" t="s">
        <v>853</v>
      </c>
      <c r="D262" s="71" t="s">
        <v>330</v>
      </c>
      <c r="E262" s="72">
        <v>0</v>
      </c>
      <c r="F262" s="72">
        <v>0</v>
      </c>
      <c r="G262" s="72">
        <v>22180652</v>
      </c>
    </row>
    <row r="263" spans="1:7" ht="15" x14ac:dyDescent="0.2">
      <c r="A263" s="70" t="s">
        <v>400</v>
      </c>
      <c r="B263" s="71" t="s">
        <v>401</v>
      </c>
      <c r="C263" s="71" t="s">
        <v>216</v>
      </c>
      <c r="D263" s="71" t="s">
        <v>217</v>
      </c>
      <c r="E263" s="72">
        <v>36818062.770000003</v>
      </c>
      <c r="F263" s="72">
        <v>34944257</v>
      </c>
      <c r="G263" s="72">
        <v>34944257</v>
      </c>
    </row>
    <row r="264" spans="1:7" ht="15" x14ac:dyDescent="0.2">
      <c r="A264" s="70" t="s">
        <v>402</v>
      </c>
      <c r="B264" s="71" t="s">
        <v>401</v>
      </c>
      <c r="C264" s="71" t="s">
        <v>403</v>
      </c>
      <c r="D264" s="71" t="s">
        <v>217</v>
      </c>
      <c r="E264" s="72">
        <v>5725810</v>
      </c>
      <c r="F264" s="72">
        <v>5725810</v>
      </c>
      <c r="G264" s="72">
        <v>5725810</v>
      </c>
    </row>
    <row r="265" spans="1:7" ht="45" x14ac:dyDescent="0.2">
      <c r="A265" s="70" t="s">
        <v>272</v>
      </c>
      <c r="B265" s="71" t="s">
        <v>401</v>
      </c>
      <c r="C265" s="71" t="s">
        <v>403</v>
      </c>
      <c r="D265" s="71" t="s">
        <v>273</v>
      </c>
      <c r="E265" s="72">
        <v>5725810</v>
      </c>
      <c r="F265" s="72">
        <v>5725810</v>
      </c>
      <c r="G265" s="72">
        <v>5725810</v>
      </c>
    </row>
    <row r="266" spans="1:7" ht="15" x14ac:dyDescent="0.2">
      <c r="A266" s="70" t="s">
        <v>274</v>
      </c>
      <c r="B266" s="71" t="s">
        <v>401</v>
      </c>
      <c r="C266" s="71" t="s">
        <v>403</v>
      </c>
      <c r="D266" s="71" t="s">
        <v>275</v>
      </c>
      <c r="E266" s="72">
        <v>5725810</v>
      </c>
      <c r="F266" s="72">
        <v>5725810</v>
      </c>
      <c r="G266" s="72">
        <v>5725810</v>
      </c>
    </row>
    <row r="267" spans="1:7" ht="15" x14ac:dyDescent="0.2">
      <c r="A267" s="70" t="s">
        <v>513</v>
      </c>
      <c r="B267" s="71" t="s">
        <v>401</v>
      </c>
      <c r="C267" s="71" t="s">
        <v>854</v>
      </c>
      <c r="D267" s="71" t="s">
        <v>217</v>
      </c>
      <c r="E267" s="72">
        <v>28874.77</v>
      </c>
      <c r="F267" s="72">
        <v>0</v>
      </c>
      <c r="G267" s="72">
        <v>0</v>
      </c>
    </row>
    <row r="268" spans="1:7" ht="45" x14ac:dyDescent="0.2">
      <c r="A268" s="70" t="s">
        <v>272</v>
      </c>
      <c r="B268" s="71" t="s">
        <v>401</v>
      </c>
      <c r="C268" s="71" t="s">
        <v>854</v>
      </c>
      <c r="D268" s="71" t="s">
        <v>273</v>
      </c>
      <c r="E268" s="72">
        <v>28874.77</v>
      </c>
      <c r="F268" s="72">
        <v>0</v>
      </c>
      <c r="G268" s="72">
        <v>0</v>
      </c>
    </row>
    <row r="269" spans="1:7" ht="15" x14ac:dyDescent="0.2">
      <c r="A269" s="70" t="s">
        <v>274</v>
      </c>
      <c r="B269" s="71" t="s">
        <v>401</v>
      </c>
      <c r="C269" s="71" t="s">
        <v>854</v>
      </c>
      <c r="D269" s="71" t="s">
        <v>275</v>
      </c>
      <c r="E269" s="72">
        <v>28874.77</v>
      </c>
      <c r="F269" s="72">
        <v>0</v>
      </c>
      <c r="G269" s="72">
        <v>0</v>
      </c>
    </row>
    <row r="270" spans="1:7" ht="75" x14ac:dyDescent="0.2">
      <c r="A270" s="70" t="s">
        <v>813</v>
      </c>
      <c r="B270" s="71" t="s">
        <v>401</v>
      </c>
      <c r="C270" s="71" t="s">
        <v>814</v>
      </c>
      <c r="D270" s="71" t="s">
        <v>217</v>
      </c>
      <c r="E270" s="72">
        <v>347884</v>
      </c>
      <c r="F270" s="72">
        <v>0</v>
      </c>
      <c r="G270" s="72">
        <v>0</v>
      </c>
    </row>
    <row r="271" spans="1:7" ht="45" x14ac:dyDescent="0.2">
      <c r="A271" s="70" t="s">
        <v>272</v>
      </c>
      <c r="B271" s="71" t="s">
        <v>401</v>
      </c>
      <c r="C271" s="71" t="s">
        <v>814</v>
      </c>
      <c r="D271" s="71" t="s">
        <v>273</v>
      </c>
      <c r="E271" s="72">
        <v>347884</v>
      </c>
      <c r="F271" s="72">
        <v>0</v>
      </c>
      <c r="G271" s="72">
        <v>0</v>
      </c>
    </row>
    <row r="272" spans="1:7" ht="15" x14ac:dyDescent="0.2">
      <c r="A272" s="70" t="s">
        <v>274</v>
      </c>
      <c r="B272" s="71" t="s">
        <v>401</v>
      </c>
      <c r="C272" s="71" t="s">
        <v>814</v>
      </c>
      <c r="D272" s="71" t="s">
        <v>275</v>
      </c>
      <c r="E272" s="72">
        <v>347884</v>
      </c>
      <c r="F272" s="72">
        <v>0</v>
      </c>
      <c r="G272" s="72">
        <v>0</v>
      </c>
    </row>
    <row r="273" spans="1:7" ht="30" x14ac:dyDescent="0.2">
      <c r="A273" s="70" t="s">
        <v>404</v>
      </c>
      <c r="B273" s="71" t="s">
        <v>401</v>
      </c>
      <c r="C273" s="71" t="s">
        <v>405</v>
      </c>
      <c r="D273" s="71" t="s">
        <v>217</v>
      </c>
      <c r="E273" s="72">
        <v>30715494</v>
      </c>
      <c r="F273" s="72">
        <v>29218447</v>
      </c>
      <c r="G273" s="72">
        <v>29218447</v>
      </c>
    </row>
    <row r="274" spans="1:7" ht="45" x14ac:dyDescent="0.2">
      <c r="A274" s="70" t="s">
        <v>272</v>
      </c>
      <c r="B274" s="71" t="s">
        <v>401</v>
      </c>
      <c r="C274" s="71" t="s">
        <v>405</v>
      </c>
      <c r="D274" s="71" t="s">
        <v>273</v>
      </c>
      <c r="E274" s="72">
        <v>30715494</v>
      </c>
      <c r="F274" s="72">
        <v>29218447</v>
      </c>
      <c r="G274" s="72">
        <v>29218447</v>
      </c>
    </row>
    <row r="275" spans="1:7" ht="15" x14ac:dyDescent="0.2">
      <c r="A275" s="70" t="s">
        <v>274</v>
      </c>
      <c r="B275" s="71" t="s">
        <v>401</v>
      </c>
      <c r="C275" s="71" t="s">
        <v>405</v>
      </c>
      <c r="D275" s="71" t="s">
        <v>275</v>
      </c>
      <c r="E275" s="72">
        <v>30715494</v>
      </c>
      <c r="F275" s="72">
        <v>29218447</v>
      </c>
      <c r="G275" s="72">
        <v>29218447</v>
      </c>
    </row>
    <row r="276" spans="1:7" ht="15" x14ac:dyDescent="0.2">
      <c r="A276" s="70" t="s">
        <v>406</v>
      </c>
      <c r="B276" s="71" t="s">
        <v>407</v>
      </c>
      <c r="C276" s="71" t="s">
        <v>216</v>
      </c>
      <c r="D276" s="71" t="s">
        <v>217</v>
      </c>
      <c r="E276" s="72">
        <v>2528756</v>
      </c>
      <c r="F276" s="72">
        <v>2392756</v>
      </c>
      <c r="G276" s="72">
        <v>2392756</v>
      </c>
    </row>
    <row r="277" spans="1:7" ht="30" x14ac:dyDescent="0.2">
      <c r="A277" s="70" t="s">
        <v>408</v>
      </c>
      <c r="B277" s="71" t="s">
        <v>407</v>
      </c>
      <c r="C277" s="71" t="s">
        <v>409</v>
      </c>
      <c r="D277" s="71" t="s">
        <v>217</v>
      </c>
      <c r="E277" s="72">
        <v>2149056</v>
      </c>
      <c r="F277" s="72">
        <v>2149056</v>
      </c>
      <c r="G277" s="72">
        <v>2149056</v>
      </c>
    </row>
    <row r="278" spans="1:7" ht="45" x14ac:dyDescent="0.2">
      <c r="A278" s="70" t="s">
        <v>272</v>
      </c>
      <c r="B278" s="71" t="s">
        <v>407</v>
      </c>
      <c r="C278" s="71" t="s">
        <v>409</v>
      </c>
      <c r="D278" s="71" t="s">
        <v>273</v>
      </c>
      <c r="E278" s="72">
        <v>2149056</v>
      </c>
      <c r="F278" s="72">
        <v>2149056</v>
      </c>
      <c r="G278" s="72">
        <v>2149056</v>
      </c>
    </row>
    <row r="279" spans="1:7" ht="15" x14ac:dyDescent="0.2">
      <c r="A279" s="70" t="s">
        <v>274</v>
      </c>
      <c r="B279" s="71" t="s">
        <v>407</v>
      </c>
      <c r="C279" s="71" t="s">
        <v>409</v>
      </c>
      <c r="D279" s="71" t="s">
        <v>275</v>
      </c>
      <c r="E279" s="72">
        <v>2149056</v>
      </c>
      <c r="F279" s="72">
        <v>2149056</v>
      </c>
      <c r="G279" s="72">
        <v>2149056</v>
      </c>
    </row>
    <row r="280" spans="1:7" ht="30" x14ac:dyDescent="0.2">
      <c r="A280" s="70" t="s">
        <v>410</v>
      </c>
      <c r="B280" s="71" t="s">
        <v>407</v>
      </c>
      <c r="C280" s="71" t="s">
        <v>411</v>
      </c>
      <c r="D280" s="71" t="s">
        <v>217</v>
      </c>
      <c r="E280" s="72">
        <v>161000</v>
      </c>
      <c r="F280" s="72">
        <v>25000</v>
      </c>
      <c r="G280" s="72">
        <v>25000</v>
      </c>
    </row>
    <row r="281" spans="1:7" ht="45" x14ac:dyDescent="0.2">
      <c r="A281" s="70" t="s">
        <v>231</v>
      </c>
      <c r="B281" s="71" t="s">
        <v>407</v>
      </c>
      <c r="C281" s="71" t="s">
        <v>411</v>
      </c>
      <c r="D281" s="71" t="s">
        <v>232</v>
      </c>
      <c r="E281" s="72">
        <v>161000</v>
      </c>
      <c r="F281" s="72">
        <v>25000</v>
      </c>
      <c r="G281" s="72">
        <v>25000</v>
      </c>
    </row>
    <row r="282" spans="1:7" ht="45" x14ac:dyDescent="0.2">
      <c r="A282" s="70" t="s">
        <v>233</v>
      </c>
      <c r="B282" s="71" t="s">
        <v>407</v>
      </c>
      <c r="C282" s="71" t="s">
        <v>411</v>
      </c>
      <c r="D282" s="71" t="s">
        <v>234</v>
      </c>
      <c r="E282" s="72">
        <v>161000</v>
      </c>
      <c r="F282" s="72">
        <v>25000</v>
      </c>
      <c r="G282" s="72">
        <v>25000</v>
      </c>
    </row>
    <row r="283" spans="1:7" ht="15" x14ac:dyDescent="0.2">
      <c r="A283" s="70" t="s">
        <v>412</v>
      </c>
      <c r="B283" s="71" t="s">
        <v>407</v>
      </c>
      <c r="C283" s="71" t="s">
        <v>413</v>
      </c>
      <c r="D283" s="71" t="s">
        <v>217</v>
      </c>
      <c r="E283" s="72">
        <v>218700</v>
      </c>
      <c r="F283" s="72">
        <v>218700</v>
      </c>
      <c r="G283" s="72">
        <v>218700</v>
      </c>
    </row>
    <row r="284" spans="1:7" ht="30" x14ac:dyDescent="0.2">
      <c r="A284" s="70" t="s">
        <v>414</v>
      </c>
      <c r="B284" s="71" t="s">
        <v>407</v>
      </c>
      <c r="C284" s="71" t="s">
        <v>413</v>
      </c>
      <c r="D284" s="71" t="s">
        <v>415</v>
      </c>
      <c r="E284" s="72">
        <v>193500</v>
      </c>
      <c r="F284" s="72">
        <v>25200</v>
      </c>
      <c r="G284" s="72">
        <v>25200</v>
      </c>
    </row>
    <row r="285" spans="1:7" ht="15" x14ac:dyDescent="0.2">
      <c r="A285" s="70" t="s">
        <v>416</v>
      </c>
      <c r="B285" s="71" t="s">
        <v>407</v>
      </c>
      <c r="C285" s="71" t="s">
        <v>413</v>
      </c>
      <c r="D285" s="71" t="s">
        <v>417</v>
      </c>
      <c r="E285" s="72">
        <v>193500</v>
      </c>
      <c r="F285" s="72">
        <v>25200</v>
      </c>
      <c r="G285" s="72">
        <v>25200</v>
      </c>
    </row>
    <row r="286" spans="1:7" ht="45" x14ac:dyDescent="0.2">
      <c r="A286" s="70" t="s">
        <v>272</v>
      </c>
      <c r="B286" s="71" t="s">
        <v>407</v>
      </c>
      <c r="C286" s="71" t="s">
        <v>413</v>
      </c>
      <c r="D286" s="71" t="s">
        <v>273</v>
      </c>
      <c r="E286" s="72">
        <v>25200</v>
      </c>
      <c r="F286" s="72">
        <v>193500</v>
      </c>
      <c r="G286" s="72">
        <v>193500</v>
      </c>
    </row>
    <row r="287" spans="1:7" ht="15" x14ac:dyDescent="0.2">
      <c r="A287" s="70" t="s">
        <v>274</v>
      </c>
      <c r="B287" s="71" t="s">
        <v>407</v>
      </c>
      <c r="C287" s="71" t="s">
        <v>413</v>
      </c>
      <c r="D287" s="71" t="s">
        <v>275</v>
      </c>
      <c r="E287" s="72">
        <v>25200</v>
      </c>
      <c r="F287" s="72">
        <v>193500</v>
      </c>
      <c r="G287" s="72">
        <v>193500</v>
      </c>
    </row>
    <row r="288" spans="1:7" ht="15" x14ac:dyDescent="0.2">
      <c r="A288" s="70" t="s">
        <v>418</v>
      </c>
      <c r="B288" s="71" t="s">
        <v>419</v>
      </c>
      <c r="C288" s="71" t="s">
        <v>216</v>
      </c>
      <c r="D288" s="71" t="s">
        <v>217</v>
      </c>
      <c r="E288" s="72">
        <v>63963412</v>
      </c>
      <c r="F288" s="72">
        <v>57963412</v>
      </c>
      <c r="G288" s="72">
        <v>39004098</v>
      </c>
    </row>
    <row r="289" spans="1:7" ht="45" x14ac:dyDescent="0.2">
      <c r="A289" s="70" t="s">
        <v>229</v>
      </c>
      <c r="B289" s="71" t="s">
        <v>419</v>
      </c>
      <c r="C289" s="71" t="s">
        <v>420</v>
      </c>
      <c r="D289" s="71" t="s">
        <v>217</v>
      </c>
      <c r="E289" s="72">
        <v>2675224</v>
      </c>
      <c r="F289" s="72">
        <v>2675224</v>
      </c>
      <c r="G289" s="72">
        <v>2675224</v>
      </c>
    </row>
    <row r="290" spans="1:7" ht="75" x14ac:dyDescent="0.2">
      <c r="A290" s="70" t="s">
        <v>222</v>
      </c>
      <c r="B290" s="71" t="s">
        <v>419</v>
      </c>
      <c r="C290" s="71" t="s">
        <v>420</v>
      </c>
      <c r="D290" s="71" t="s">
        <v>223</v>
      </c>
      <c r="E290" s="72">
        <v>2675224</v>
      </c>
      <c r="F290" s="72">
        <v>2675224</v>
      </c>
      <c r="G290" s="72">
        <v>2675224</v>
      </c>
    </row>
    <row r="291" spans="1:7" ht="30" x14ac:dyDescent="0.2">
      <c r="A291" s="70" t="s">
        <v>224</v>
      </c>
      <c r="B291" s="71" t="s">
        <v>419</v>
      </c>
      <c r="C291" s="71" t="s">
        <v>420</v>
      </c>
      <c r="D291" s="71" t="s">
        <v>225</v>
      </c>
      <c r="E291" s="72">
        <v>2675224</v>
      </c>
      <c r="F291" s="72">
        <v>2675224</v>
      </c>
      <c r="G291" s="72">
        <v>2675224</v>
      </c>
    </row>
    <row r="292" spans="1:7" ht="45" x14ac:dyDescent="0.2">
      <c r="A292" s="70" t="s">
        <v>421</v>
      </c>
      <c r="B292" s="71" t="s">
        <v>419</v>
      </c>
      <c r="C292" s="71" t="s">
        <v>422</v>
      </c>
      <c r="D292" s="71" t="s">
        <v>217</v>
      </c>
      <c r="E292" s="72">
        <v>4385945</v>
      </c>
      <c r="F292" s="72">
        <v>4385945</v>
      </c>
      <c r="G292" s="72">
        <v>4385945</v>
      </c>
    </row>
    <row r="293" spans="1:7" ht="75" x14ac:dyDescent="0.2">
      <c r="A293" s="70" t="s">
        <v>222</v>
      </c>
      <c r="B293" s="71" t="s">
        <v>419</v>
      </c>
      <c r="C293" s="71" t="s">
        <v>422</v>
      </c>
      <c r="D293" s="71" t="s">
        <v>223</v>
      </c>
      <c r="E293" s="72">
        <v>4097653</v>
      </c>
      <c r="F293" s="72">
        <v>4097653</v>
      </c>
      <c r="G293" s="72">
        <v>4097653</v>
      </c>
    </row>
    <row r="294" spans="1:7" ht="30" x14ac:dyDescent="0.2">
      <c r="A294" s="70" t="s">
        <v>303</v>
      </c>
      <c r="B294" s="71" t="s">
        <v>419</v>
      </c>
      <c r="C294" s="71" t="s">
        <v>422</v>
      </c>
      <c r="D294" s="71" t="s">
        <v>304</v>
      </c>
      <c r="E294" s="72">
        <v>4097653</v>
      </c>
      <c r="F294" s="72">
        <v>4097653</v>
      </c>
      <c r="G294" s="72">
        <v>4097653</v>
      </c>
    </row>
    <row r="295" spans="1:7" ht="45" x14ac:dyDescent="0.2">
      <c r="A295" s="70" t="s">
        <v>231</v>
      </c>
      <c r="B295" s="71" t="s">
        <v>419</v>
      </c>
      <c r="C295" s="71" t="s">
        <v>422</v>
      </c>
      <c r="D295" s="71" t="s">
        <v>232</v>
      </c>
      <c r="E295" s="72">
        <v>288292</v>
      </c>
      <c r="F295" s="72">
        <v>288292</v>
      </c>
      <c r="G295" s="72">
        <v>288292</v>
      </c>
    </row>
    <row r="296" spans="1:7" ht="45" x14ac:dyDescent="0.2">
      <c r="A296" s="70" t="s">
        <v>233</v>
      </c>
      <c r="B296" s="71" t="s">
        <v>419</v>
      </c>
      <c r="C296" s="71" t="s">
        <v>422</v>
      </c>
      <c r="D296" s="71" t="s">
        <v>234</v>
      </c>
      <c r="E296" s="72">
        <v>288292</v>
      </c>
      <c r="F296" s="72">
        <v>288292</v>
      </c>
      <c r="G296" s="72">
        <v>288292</v>
      </c>
    </row>
    <row r="297" spans="1:7" ht="45" x14ac:dyDescent="0.2">
      <c r="A297" s="70" t="s">
        <v>855</v>
      </c>
      <c r="B297" s="71" t="s">
        <v>419</v>
      </c>
      <c r="C297" s="71" t="s">
        <v>393</v>
      </c>
      <c r="D297" s="71" t="s">
        <v>217</v>
      </c>
      <c r="E297" s="72">
        <v>26000000</v>
      </c>
      <c r="F297" s="72">
        <v>20000000</v>
      </c>
      <c r="G297" s="72">
        <v>0</v>
      </c>
    </row>
    <row r="298" spans="1:7" ht="45" x14ac:dyDescent="0.2">
      <c r="A298" s="70" t="s">
        <v>272</v>
      </c>
      <c r="B298" s="71" t="s">
        <v>419</v>
      </c>
      <c r="C298" s="71" t="s">
        <v>393</v>
      </c>
      <c r="D298" s="71" t="s">
        <v>273</v>
      </c>
      <c r="E298" s="72">
        <v>26000000</v>
      </c>
      <c r="F298" s="72">
        <v>20000000</v>
      </c>
      <c r="G298" s="72">
        <v>0</v>
      </c>
    </row>
    <row r="299" spans="1:7" ht="15" x14ac:dyDescent="0.2">
      <c r="A299" s="70" t="s">
        <v>274</v>
      </c>
      <c r="B299" s="71" t="s">
        <v>419</v>
      </c>
      <c r="C299" s="71" t="s">
        <v>393</v>
      </c>
      <c r="D299" s="71" t="s">
        <v>275</v>
      </c>
      <c r="E299" s="72">
        <v>26000000</v>
      </c>
      <c r="F299" s="72">
        <v>20000000</v>
      </c>
      <c r="G299" s="72">
        <v>0</v>
      </c>
    </row>
    <row r="300" spans="1:7" ht="30" x14ac:dyDescent="0.2">
      <c r="A300" s="70" t="s">
        <v>811</v>
      </c>
      <c r="B300" s="71" t="s">
        <v>419</v>
      </c>
      <c r="C300" s="71" t="s">
        <v>812</v>
      </c>
      <c r="D300" s="71" t="s">
        <v>217</v>
      </c>
      <c r="E300" s="72">
        <v>8636384</v>
      </c>
      <c r="F300" s="72">
        <v>8636384</v>
      </c>
      <c r="G300" s="72">
        <v>9677070</v>
      </c>
    </row>
    <row r="301" spans="1:7" ht="45" x14ac:dyDescent="0.2">
      <c r="A301" s="70" t="s">
        <v>272</v>
      </c>
      <c r="B301" s="71" t="s">
        <v>419</v>
      </c>
      <c r="C301" s="71" t="s">
        <v>812</v>
      </c>
      <c r="D301" s="71" t="s">
        <v>273</v>
      </c>
      <c r="E301" s="72">
        <v>8636384</v>
      </c>
      <c r="F301" s="72">
        <v>8636384</v>
      </c>
      <c r="G301" s="72">
        <v>9677070</v>
      </c>
    </row>
    <row r="302" spans="1:7" ht="15" x14ac:dyDescent="0.2">
      <c r="A302" s="70" t="s">
        <v>274</v>
      </c>
      <c r="B302" s="71" t="s">
        <v>419</v>
      </c>
      <c r="C302" s="71" t="s">
        <v>812</v>
      </c>
      <c r="D302" s="71" t="s">
        <v>275</v>
      </c>
      <c r="E302" s="72">
        <v>8636384</v>
      </c>
      <c r="F302" s="72">
        <v>8636384</v>
      </c>
      <c r="G302" s="72">
        <v>9677070</v>
      </c>
    </row>
    <row r="303" spans="1:7" ht="60" x14ac:dyDescent="0.2">
      <c r="A303" s="70" t="s">
        <v>423</v>
      </c>
      <c r="B303" s="71" t="s">
        <v>419</v>
      </c>
      <c r="C303" s="71" t="s">
        <v>424</v>
      </c>
      <c r="D303" s="71" t="s">
        <v>217</v>
      </c>
      <c r="E303" s="72">
        <v>704000</v>
      </c>
      <c r="F303" s="72">
        <v>704000</v>
      </c>
      <c r="G303" s="72">
        <v>704000</v>
      </c>
    </row>
    <row r="304" spans="1:7" ht="75" x14ac:dyDescent="0.2">
      <c r="A304" s="70" t="s">
        <v>222</v>
      </c>
      <c r="B304" s="71" t="s">
        <v>419</v>
      </c>
      <c r="C304" s="71" t="s">
        <v>424</v>
      </c>
      <c r="D304" s="71" t="s">
        <v>223</v>
      </c>
      <c r="E304" s="72">
        <v>4000</v>
      </c>
      <c r="F304" s="72">
        <v>4000</v>
      </c>
      <c r="G304" s="72">
        <v>4000</v>
      </c>
    </row>
    <row r="305" spans="1:7" ht="30" x14ac:dyDescent="0.2">
      <c r="A305" s="70" t="s">
        <v>303</v>
      </c>
      <c r="B305" s="71" t="s">
        <v>419</v>
      </c>
      <c r="C305" s="71" t="s">
        <v>424</v>
      </c>
      <c r="D305" s="71" t="s">
        <v>304</v>
      </c>
      <c r="E305" s="72">
        <v>4000</v>
      </c>
      <c r="F305" s="72">
        <v>4000</v>
      </c>
      <c r="G305" s="72">
        <v>4000</v>
      </c>
    </row>
    <row r="306" spans="1:7" ht="45" x14ac:dyDescent="0.2">
      <c r="A306" s="70" t="s">
        <v>231</v>
      </c>
      <c r="B306" s="71" t="s">
        <v>419</v>
      </c>
      <c r="C306" s="71" t="s">
        <v>424</v>
      </c>
      <c r="D306" s="71" t="s">
        <v>232</v>
      </c>
      <c r="E306" s="72">
        <v>700000</v>
      </c>
      <c r="F306" s="72">
        <v>700000</v>
      </c>
      <c r="G306" s="72">
        <v>700000</v>
      </c>
    </row>
    <row r="307" spans="1:7" ht="45" x14ac:dyDescent="0.2">
      <c r="A307" s="70" t="s">
        <v>233</v>
      </c>
      <c r="B307" s="71" t="s">
        <v>419</v>
      </c>
      <c r="C307" s="71" t="s">
        <v>424</v>
      </c>
      <c r="D307" s="71" t="s">
        <v>234</v>
      </c>
      <c r="E307" s="72">
        <v>700000</v>
      </c>
      <c r="F307" s="72">
        <v>700000</v>
      </c>
      <c r="G307" s="72">
        <v>700000</v>
      </c>
    </row>
    <row r="308" spans="1:7" ht="30" x14ac:dyDescent="0.2">
      <c r="A308" s="70" t="s">
        <v>410</v>
      </c>
      <c r="B308" s="71" t="s">
        <v>419</v>
      </c>
      <c r="C308" s="71" t="s">
        <v>425</v>
      </c>
      <c r="D308" s="71" t="s">
        <v>217</v>
      </c>
      <c r="E308" s="72">
        <v>283550</v>
      </c>
      <c r="F308" s="72">
        <v>283550</v>
      </c>
      <c r="G308" s="72">
        <v>283550</v>
      </c>
    </row>
    <row r="309" spans="1:7" ht="75" x14ac:dyDescent="0.2">
      <c r="A309" s="70" t="s">
        <v>222</v>
      </c>
      <c r="B309" s="71" t="s">
        <v>419</v>
      </c>
      <c r="C309" s="71" t="s">
        <v>425</v>
      </c>
      <c r="D309" s="71" t="s">
        <v>223</v>
      </c>
      <c r="E309" s="72">
        <v>102000</v>
      </c>
      <c r="F309" s="72">
        <v>102000</v>
      </c>
      <c r="G309" s="72">
        <v>102000</v>
      </c>
    </row>
    <row r="310" spans="1:7" ht="30" x14ac:dyDescent="0.2">
      <c r="A310" s="70" t="s">
        <v>303</v>
      </c>
      <c r="B310" s="71" t="s">
        <v>419</v>
      </c>
      <c r="C310" s="71" t="s">
        <v>425</v>
      </c>
      <c r="D310" s="71" t="s">
        <v>304</v>
      </c>
      <c r="E310" s="72">
        <v>102000</v>
      </c>
      <c r="F310" s="72">
        <v>102000</v>
      </c>
      <c r="G310" s="72">
        <v>102000</v>
      </c>
    </row>
    <row r="311" spans="1:7" ht="45" x14ac:dyDescent="0.2">
      <c r="A311" s="70" t="s">
        <v>231</v>
      </c>
      <c r="B311" s="71" t="s">
        <v>419</v>
      </c>
      <c r="C311" s="71" t="s">
        <v>425</v>
      </c>
      <c r="D311" s="71" t="s">
        <v>232</v>
      </c>
      <c r="E311" s="72">
        <v>181550</v>
      </c>
      <c r="F311" s="72">
        <v>181550</v>
      </c>
      <c r="G311" s="72">
        <v>181550</v>
      </c>
    </row>
    <row r="312" spans="1:7" ht="45" x14ac:dyDescent="0.2">
      <c r="A312" s="70" t="s">
        <v>233</v>
      </c>
      <c r="B312" s="71" t="s">
        <v>419</v>
      </c>
      <c r="C312" s="71" t="s">
        <v>425</v>
      </c>
      <c r="D312" s="71" t="s">
        <v>234</v>
      </c>
      <c r="E312" s="72">
        <v>181550</v>
      </c>
      <c r="F312" s="72">
        <v>181550</v>
      </c>
      <c r="G312" s="72">
        <v>181550</v>
      </c>
    </row>
    <row r="313" spans="1:7" ht="15" x14ac:dyDescent="0.2">
      <c r="A313" s="70" t="s">
        <v>412</v>
      </c>
      <c r="B313" s="71" t="s">
        <v>419</v>
      </c>
      <c r="C313" s="71" t="s">
        <v>426</v>
      </c>
      <c r="D313" s="71" t="s">
        <v>217</v>
      </c>
      <c r="E313" s="72">
        <v>398700</v>
      </c>
      <c r="F313" s="72">
        <v>398700</v>
      </c>
      <c r="G313" s="72">
        <v>398700</v>
      </c>
    </row>
    <row r="314" spans="1:7" ht="30" x14ac:dyDescent="0.2">
      <c r="A314" s="70" t="s">
        <v>414</v>
      </c>
      <c r="B314" s="71" t="s">
        <v>419</v>
      </c>
      <c r="C314" s="71" t="s">
        <v>426</v>
      </c>
      <c r="D314" s="71" t="s">
        <v>415</v>
      </c>
      <c r="E314" s="72">
        <v>398700</v>
      </c>
      <c r="F314" s="72">
        <v>398700</v>
      </c>
      <c r="G314" s="72">
        <v>398700</v>
      </c>
    </row>
    <row r="315" spans="1:7" ht="15" x14ac:dyDescent="0.2">
      <c r="A315" s="70" t="s">
        <v>416</v>
      </c>
      <c r="B315" s="71" t="s">
        <v>419</v>
      </c>
      <c r="C315" s="71" t="s">
        <v>426</v>
      </c>
      <c r="D315" s="71" t="s">
        <v>417</v>
      </c>
      <c r="E315" s="72">
        <v>398700</v>
      </c>
      <c r="F315" s="72">
        <v>398700</v>
      </c>
      <c r="G315" s="72">
        <v>398700</v>
      </c>
    </row>
    <row r="316" spans="1:7" ht="120" x14ac:dyDescent="0.2">
      <c r="A316" s="70" t="s">
        <v>856</v>
      </c>
      <c r="B316" s="71" t="s">
        <v>419</v>
      </c>
      <c r="C316" s="71" t="s">
        <v>857</v>
      </c>
      <c r="D316" s="71" t="s">
        <v>217</v>
      </c>
      <c r="E316" s="72">
        <v>10072800</v>
      </c>
      <c r="F316" s="72">
        <v>10072800</v>
      </c>
      <c r="G316" s="72">
        <v>10072800</v>
      </c>
    </row>
    <row r="317" spans="1:7" ht="30" x14ac:dyDescent="0.2">
      <c r="A317" s="70" t="s">
        <v>414</v>
      </c>
      <c r="B317" s="71" t="s">
        <v>419</v>
      </c>
      <c r="C317" s="71" t="s">
        <v>857</v>
      </c>
      <c r="D317" s="71" t="s">
        <v>415</v>
      </c>
      <c r="E317" s="72">
        <v>10072800</v>
      </c>
      <c r="F317" s="72">
        <v>10072800</v>
      </c>
      <c r="G317" s="72">
        <v>10072800</v>
      </c>
    </row>
    <row r="318" spans="1:7" ht="30" x14ac:dyDescent="0.2">
      <c r="A318" s="70" t="s">
        <v>427</v>
      </c>
      <c r="B318" s="71" t="s">
        <v>419</v>
      </c>
      <c r="C318" s="71" t="s">
        <v>857</v>
      </c>
      <c r="D318" s="71" t="s">
        <v>428</v>
      </c>
      <c r="E318" s="72">
        <v>10072800</v>
      </c>
      <c r="F318" s="72">
        <v>10072800</v>
      </c>
      <c r="G318" s="72">
        <v>10072800</v>
      </c>
    </row>
    <row r="319" spans="1:7" ht="45" x14ac:dyDescent="0.2">
      <c r="A319" s="70" t="s">
        <v>858</v>
      </c>
      <c r="B319" s="71" t="s">
        <v>419</v>
      </c>
      <c r="C319" s="71" t="s">
        <v>429</v>
      </c>
      <c r="D319" s="71" t="s">
        <v>217</v>
      </c>
      <c r="E319" s="72">
        <v>7294550</v>
      </c>
      <c r="F319" s="72">
        <v>7294550</v>
      </c>
      <c r="G319" s="72">
        <v>7294550</v>
      </c>
    </row>
    <row r="320" spans="1:7" ht="75" x14ac:dyDescent="0.2">
      <c r="A320" s="70" t="s">
        <v>222</v>
      </c>
      <c r="B320" s="71" t="s">
        <v>419</v>
      </c>
      <c r="C320" s="71" t="s">
        <v>429</v>
      </c>
      <c r="D320" s="71" t="s">
        <v>223</v>
      </c>
      <c r="E320" s="72">
        <v>6715932</v>
      </c>
      <c r="F320" s="72">
        <v>6715932</v>
      </c>
      <c r="G320" s="72">
        <v>6715932</v>
      </c>
    </row>
    <row r="321" spans="1:7" ht="30" x14ac:dyDescent="0.2">
      <c r="A321" s="70" t="s">
        <v>303</v>
      </c>
      <c r="B321" s="71" t="s">
        <v>419</v>
      </c>
      <c r="C321" s="71" t="s">
        <v>429</v>
      </c>
      <c r="D321" s="71" t="s">
        <v>304</v>
      </c>
      <c r="E321" s="72">
        <v>6715932</v>
      </c>
      <c r="F321" s="72">
        <v>6715932</v>
      </c>
      <c r="G321" s="72">
        <v>6715932</v>
      </c>
    </row>
    <row r="322" spans="1:7" ht="45" x14ac:dyDescent="0.2">
      <c r="A322" s="70" t="s">
        <v>231</v>
      </c>
      <c r="B322" s="71" t="s">
        <v>419</v>
      </c>
      <c r="C322" s="71" t="s">
        <v>429</v>
      </c>
      <c r="D322" s="71" t="s">
        <v>232</v>
      </c>
      <c r="E322" s="72">
        <v>576858</v>
      </c>
      <c r="F322" s="72">
        <v>576858</v>
      </c>
      <c r="G322" s="72">
        <v>576858</v>
      </c>
    </row>
    <row r="323" spans="1:7" ht="45" x14ac:dyDescent="0.2">
      <c r="A323" s="70" t="s">
        <v>233</v>
      </c>
      <c r="B323" s="71" t="s">
        <v>419</v>
      </c>
      <c r="C323" s="71" t="s">
        <v>429</v>
      </c>
      <c r="D323" s="71" t="s">
        <v>234</v>
      </c>
      <c r="E323" s="72">
        <v>576858</v>
      </c>
      <c r="F323" s="72">
        <v>576858</v>
      </c>
      <c r="G323" s="72">
        <v>576858</v>
      </c>
    </row>
    <row r="324" spans="1:7" ht="15" x14ac:dyDescent="0.2">
      <c r="A324" s="70" t="s">
        <v>241</v>
      </c>
      <c r="B324" s="71" t="s">
        <v>419</v>
      </c>
      <c r="C324" s="71" t="s">
        <v>429</v>
      </c>
      <c r="D324" s="71" t="s">
        <v>242</v>
      </c>
      <c r="E324" s="72">
        <v>1760</v>
      </c>
      <c r="F324" s="72">
        <v>1760</v>
      </c>
      <c r="G324" s="72">
        <v>1760</v>
      </c>
    </row>
    <row r="325" spans="1:7" ht="15" x14ac:dyDescent="0.2">
      <c r="A325" s="70" t="s">
        <v>243</v>
      </c>
      <c r="B325" s="71" t="s">
        <v>419</v>
      </c>
      <c r="C325" s="71" t="s">
        <v>429</v>
      </c>
      <c r="D325" s="71" t="s">
        <v>244</v>
      </c>
      <c r="E325" s="72">
        <v>1760</v>
      </c>
      <c r="F325" s="72">
        <v>1760</v>
      </c>
      <c r="G325" s="72">
        <v>1760</v>
      </c>
    </row>
    <row r="326" spans="1:7" ht="45" x14ac:dyDescent="0.2">
      <c r="A326" s="70" t="s">
        <v>430</v>
      </c>
      <c r="B326" s="71" t="s">
        <v>419</v>
      </c>
      <c r="C326" s="71" t="s">
        <v>431</v>
      </c>
      <c r="D326" s="71" t="s">
        <v>217</v>
      </c>
      <c r="E326" s="72">
        <v>1081553</v>
      </c>
      <c r="F326" s="72">
        <v>1081553</v>
      </c>
      <c r="G326" s="72">
        <v>1081553</v>
      </c>
    </row>
    <row r="327" spans="1:7" ht="75" x14ac:dyDescent="0.2">
      <c r="A327" s="70" t="s">
        <v>222</v>
      </c>
      <c r="B327" s="71" t="s">
        <v>419</v>
      </c>
      <c r="C327" s="71" t="s">
        <v>431</v>
      </c>
      <c r="D327" s="71" t="s">
        <v>223</v>
      </c>
      <c r="E327" s="72">
        <v>1078553</v>
      </c>
      <c r="F327" s="72">
        <v>1078553</v>
      </c>
      <c r="G327" s="72">
        <v>1078553</v>
      </c>
    </row>
    <row r="328" spans="1:7" ht="30" x14ac:dyDescent="0.2">
      <c r="A328" s="70" t="s">
        <v>303</v>
      </c>
      <c r="B328" s="71" t="s">
        <v>419</v>
      </c>
      <c r="C328" s="71" t="s">
        <v>431</v>
      </c>
      <c r="D328" s="71" t="s">
        <v>304</v>
      </c>
      <c r="E328" s="72">
        <v>1078553</v>
      </c>
      <c r="F328" s="72">
        <v>1078553</v>
      </c>
      <c r="G328" s="72">
        <v>1078553</v>
      </c>
    </row>
    <row r="329" spans="1:7" ht="45" x14ac:dyDescent="0.2">
      <c r="A329" s="70" t="s">
        <v>231</v>
      </c>
      <c r="B329" s="71" t="s">
        <v>419</v>
      </c>
      <c r="C329" s="71" t="s">
        <v>431</v>
      </c>
      <c r="D329" s="71" t="s">
        <v>232</v>
      </c>
      <c r="E329" s="72">
        <v>3000</v>
      </c>
      <c r="F329" s="72">
        <v>3000</v>
      </c>
      <c r="G329" s="72">
        <v>3000</v>
      </c>
    </row>
    <row r="330" spans="1:7" ht="45" x14ac:dyDescent="0.2">
      <c r="A330" s="70" t="s">
        <v>233</v>
      </c>
      <c r="B330" s="71" t="s">
        <v>419</v>
      </c>
      <c r="C330" s="71" t="s">
        <v>431</v>
      </c>
      <c r="D330" s="71" t="s">
        <v>234</v>
      </c>
      <c r="E330" s="72">
        <v>3000</v>
      </c>
      <c r="F330" s="72">
        <v>3000</v>
      </c>
      <c r="G330" s="72">
        <v>3000</v>
      </c>
    </row>
    <row r="331" spans="1:7" ht="45" x14ac:dyDescent="0.2">
      <c r="A331" s="70" t="s">
        <v>432</v>
      </c>
      <c r="B331" s="71" t="s">
        <v>419</v>
      </c>
      <c r="C331" s="71" t="s">
        <v>433</v>
      </c>
      <c r="D331" s="71" t="s">
        <v>217</v>
      </c>
      <c r="E331" s="72">
        <v>2157106</v>
      </c>
      <c r="F331" s="72">
        <v>2157106</v>
      </c>
      <c r="G331" s="72">
        <v>2157106</v>
      </c>
    </row>
    <row r="332" spans="1:7" ht="75" x14ac:dyDescent="0.2">
      <c r="A332" s="70" t="s">
        <v>222</v>
      </c>
      <c r="B332" s="71" t="s">
        <v>419</v>
      </c>
      <c r="C332" s="71" t="s">
        <v>433</v>
      </c>
      <c r="D332" s="71" t="s">
        <v>223</v>
      </c>
      <c r="E332" s="72">
        <v>2157106</v>
      </c>
      <c r="F332" s="72">
        <v>2157106</v>
      </c>
      <c r="G332" s="72">
        <v>2157106</v>
      </c>
    </row>
    <row r="333" spans="1:7" ht="30" x14ac:dyDescent="0.2">
      <c r="A333" s="70" t="s">
        <v>303</v>
      </c>
      <c r="B333" s="71" t="s">
        <v>419</v>
      </c>
      <c r="C333" s="71" t="s">
        <v>433</v>
      </c>
      <c r="D333" s="71" t="s">
        <v>304</v>
      </c>
      <c r="E333" s="72">
        <v>2157106</v>
      </c>
      <c r="F333" s="72">
        <v>2157106</v>
      </c>
      <c r="G333" s="72">
        <v>2157106</v>
      </c>
    </row>
    <row r="334" spans="1:7" ht="120" x14ac:dyDescent="0.2">
      <c r="A334" s="70" t="s">
        <v>856</v>
      </c>
      <c r="B334" s="71" t="s">
        <v>419</v>
      </c>
      <c r="C334" s="71" t="s">
        <v>859</v>
      </c>
      <c r="D334" s="71" t="s">
        <v>217</v>
      </c>
      <c r="E334" s="72">
        <v>273600</v>
      </c>
      <c r="F334" s="72">
        <v>273600</v>
      </c>
      <c r="G334" s="72">
        <v>273600</v>
      </c>
    </row>
    <row r="335" spans="1:7" ht="30" x14ac:dyDescent="0.2">
      <c r="A335" s="70" t="s">
        <v>414</v>
      </c>
      <c r="B335" s="71" t="s">
        <v>419</v>
      </c>
      <c r="C335" s="71" t="s">
        <v>859</v>
      </c>
      <c r="D335" s="71" t="s">
        <v>415</v>
      </c>
      <c r="E335" s="72">
        <v>273600</v>
      </c>
      <c r="F335" s="72">
        <v>273600</v>
      </c>
      <c r="G335" s="72">
        <v>273600</v>
      </c>
    </row>
    <row r="336" spans="1:7" ht="30" x14ac:dyDescent="0.2">
      <c r="A336" s="70" t="s">
        <v>427</v>
      </c>
      <c r="B336" s="71" t="s">
        <v>419</v>
      </c>
      <c r="C336" s="71" t="s">
        <v>859</v>
      </c>
      <c r="D336" s="71" t="s">
        <v>428</v>
      </c>
      <c r="E336" s="72">
        <v>273600</v>
      </c>
      <c r="F336" s="72">
        <v>273600</v>
      </c>
      <c r="G336" s="72">
        <v>273600</v>
      </c>
    </row>
    <row r="337" spans="1:7" ht="14.25" x14ac:dyDescent="0.2">
      <c r="A337" s="67" t="s">
        <v>434</v>
      </c>
      <c r="B337" s="68" t="s">
        <v>435</v>
      </c>
      <c r="C337" s="68" t="s">
        <v>216</v>
      </c>
      <c r="D337" s="68" t="s">
        <v>217</v>
      </c>
      <c r="E337" s="69">
        <v>77254923.909999996</v>
      </c>
      <c r="F337" s="69">
        <v>67361549.739999995</v>
      </c>
      <c r="G337" s="69">
        <v>65263861.740000002</v>
      </c>
    </row>
    <row r="338" spans="1:7" ht="15" x14ac:dyDescent="0.2">
      <c r="A338" s="70" t="s">
        <v>436</v>
      </c>
      <c r="B338" s="71" t="s">
        <v>437</v>
      </c>
      <c r="C338" s="71" t="s">
        <v>216</v>
      </c>
      <c r="D338" s="71" t="s">
        <v>217</v>
      </c>
      <c r="E338" s="72">
        <v>67812166.909999996</v>
      </c>
      <c r="F338" s="72">
        <v>57918792.740000002</v>
      </c>
      <c r="G338" s="72">
        <v>55821104.740000002</v>
      </c>
    </row>
    <row r="339" spans="1:7" ht="15" x14ac:dyDescent="0.2">
      <c r="A339" s="70" t="s">
        <v>438</v>
      </c>
      <c r="B339" s="71" t="s">
        <v>437</v>
      </c>
      <c r="C339" s="71" t="s">
        <v>439</v>
      </c>
      <c r="D339" s="71" t="s">
        <v>217</v>
      </c>
      <c r="E339" s="72">
        <v>12748811</v>
      </c>
      <c r="F339" s="72">
        <v>13110093</v>
      </c>
      <c r="G339" s="72">
        <v>13110093</v>
      </c>
    </row>
    <row r="340" spans="1:7" ht="45" x14ac:dyDescent="0.2">
      <c r="A340" s="70" t="s">
        <v>272</v>
      </c>
      <c r="B340" s="71" t="s">
        <v>437</v>
      </c>
      <c r="C340" s="71" t="s">
        <v>439</v>
      </c>
      <c r="D340" s="71" t="s">
        <v>273</v>
      </c>
      <c r="E340" s="72">
        <v>12748811</v>
      </c>
      <c r="F340" s="72">
        <v>13110093</v>
      </c>
      <c r="G340" s="72">
        <v>13110093</v>
      </c>
    </row>
    <row r="341" spans="1:7" ht="15" x14ac:dyDescent="0.2">
      <c r="A341" s="70" t="s">
        <v>274</v>
      </c>
      <c r="B341" s="71" t="s">
        <v>437</v>
      </c>
      <c r="C341" s="71" t="s">
        <v>439</v>
      </c>
      <c r="D341" s="71" t="s">
        <v>275</v>
      </c>
      <c r="E341" s="72">
        <v>12748811</v>
      </c>
      <c r="F341" s="72">
        <v>13110093</v>
      </c>
      <c r="G341" s="72">
        <v>13110093</v>
      </c>
    </row>
    <row r="342" spans="1:7" ht="15" x14ac:dyDescent="0.2">
      <c r="A342" s="70" t="s">
        <v>440</v>
      </c>
      <c r="B342" s="71" t="s">
        <v>437</v>
      </c>
      <c r="C342" s="71" t="s">
        <v>441</v>
      </c>
      <c r="D342" s="71" t="s">
        <v>217</v>
      </c>
      <c r="E342" s="72">
        <v>2987025</v>
      </c>
      <c r="F342" s="72">
        <v>2987025</v>
      </c>
      <c r="G342" s="72">
        <v>2987025</v>
      </c>
    </row>
    <row r="343" spans="1:7" ht="45" x14ac:dyDescent="0.2">
      <c r="A343" s="70" t="s">
        <v>272</v>
      </c>
      <c r="B343" s="71" t="s">
        <v>437</v>
      </c>
      <c r="C343" s="71" t="s">
        <v>441</v>
      </c>
      <c r="D343" s="71" t="s">
        <v>273</v>
      </c>
      <c r="E343" s="72">
        <v>2987025</v>
      </c>
      <c r="F343" s="72">
        <v>2987025</v>
      </c>
      <c r="G343" s="72">
        <v>2987025</v>
      </c>
    </row>
    <row r="344" spans="1:7" ht="15" x14ac:dyDescent="0.2">
      <c r="A344" s="70" t="s">
        <v>274</v>
      </c>
      <c r="B344" s="71" t="s">
        <v>437</v>
      </c>
      <c r="C344" s="71" t="s">
        <v>441</v>
      </c>
      <c r="D344" s="71" t="s">
        <v>275</v>
      </c>
      <c r="E344" s="72">
        <v>2987025</v>
      </c>
      <c r="F344" s="72">
        <v>2987025</v>
      </c>
      <c r="G344" s="72">
        <v>2987025</v>
      </c>
    </row>
    <row r="345" spans="1:7" ht="15" x14ac:dyDescent="0.2">
      <c r="A345" s="70" t="s">
        <v>442</v>
      </c>
      <c r="B345" s="71" t="s">
        <v>437</v>
      </c>
      <c r="C345" s="71" t="s">
        <v>443</v>
      </c>
      <c r="D345" s="71" t="s">
        <v>217</v>
      </c>
      <c r="E345" s="72">
        <v>20449808.440000001</v>
      </c>
      <c r="F345" s="72">
        <v>20009178.440000001</v>
      </c>
      <c r="G345" s="72">
        <v>20009178.440000001</v>
      </c>
    </row>
    <row r="346" spans="1:7" ht="45" x14ac:dyDescent="0.2">
      <c r="A346" s="70" t="s">
        <v>272</v>
      </c>
      <c r="B346" s="71" t="s">
        <v>437</v>
      </c>
      <c r="C346" s="71" t="s">
        <v>443</v>
      </c>
      <c r="D346" s="71" t="s">
        <v>273</v>
      </c>
      <c r="E346" s="72">
        <v>20449808.440000001</v>
      </c>
      <c r="F346" s="72">
        <v>20009178.440000001</v>
      </c>
      <c r="G346" s="72">
        <v>20009178.440000001</v>
      </c>
    </row>
    <row r="347" spans="1:7" ht="15" x14ac:dyDescent="0.2">
      <c r="A347" s="70" t="s">
        <v>274</v>
      </c>
      <c r="B347" s="71" t="s">
        <v>437</v>
      </c>
      <c r="C347" s="71" t="s">
        <v>443</v>
      </c>
      <c r="D347" s="71" t="s">
        <v>275</v>
      </c>
      <c r="E347" s="72">
        <v>20449808.440000001</v>
      </c>
      <c r="F347" s="72">
        <v>20009178.440000001</v>
      </c>
      <c r="G347" s="72">
        <v>20009178.440000001</v>
      </c>
    </row>
    <row r="348" spans="1:7" ht="30" x14ac:dyDescent="0.2">
      <c r="A348" s="70" t="s">
        <v>444</v>
      </c>
      <c r="B348" s="71" t="s">
        <v>437</v>
      </c>
      <c r="C348" s="71" t="s">
        <v>445</v>
      </c>
      <c r="D348" s="71" t="s">
        <v>217</v>
      </c>
      <c r="E348" s="72">
        <v>21430650.469999999</v>
      </c>
      <c r="F348" s="72">
        <v>16569195.300000001</v>
      </c>
      <c r="G348" s="72">
        <v>16569195.300000001</v>
      </c>
    </row>
    <row r="349" spans="1:7" ht="45" x14ac:dyDescent="0.2">
      <c r="A349" s="70" t="s">
        <v>272</v>
      </c>
      <c r="B349" s="71" t="s">
        <v>437</v>
      </c>
      <c r="C349" s="71" t="s">
        <v>445</v>
      </c>
      <c r="D349" s="71" t="s">
        <v>273</v>
      </c>
      <c r="E349" s="72">
        <v>21430650.469999999</v>
      </c>
      <c r="F349" s="72">
        <v>16569195.300000001</v>
      </c>
      <c r="G349" s="72">
        <v>16569195.300000001</v>
      </c>
    </row>
    <row r="350" spans="1:7" ht="15" x14ac:dyDescent="0.2">
      <c r="A350" s="70" t="s">
        <v>274</v>
      </c>
      <c r="B350" s="71" t="s">
        <v>437</v>
      </c>
      <c r="C350" s="71" t="s">
        <v>445</v>
      </c>
      <c r="D350" s="71" t="s">
        <v>275</v>
      </c>
      <c r="E350" s="72">
        <v>21430650.469999999</v>
      </c>
      <c r="F350" s="72">
        <v>16569195.300000001</v>
      </c>
      <c r="G350" s="72">
        <v>16569195.300000001</v>
      </c>
    </row>
    <row r="351" spans="1:7" ht="75" x14ac:dyDescent="0.2">
      <c r="A351" s="70" t="s">
        <v>448</v>
      </c>
      <c r="B351" s="71" t="s">
        <v>437</v>
      </c>
      <c r="C351" s="71" t="s">
        <v>860</v>
      </c>
      <c r="D351" s="71" t="s">
        <v>217</v>
      </c>
      <c r="E351" s="72">
        <v>2688173</v>
      </c>
      <c r="F351" s="72">
        <v>0</v>
      </c>
      <c r="G351" s="72">
        <v>0</v>
      </c>
    </row>
    <row r="352" spans="1:7" ht="45" x14ac:dyDescent="0.2">
      <c r="A352" s="70" t="s">
        <v>272</v>
      </c>
      <c r="B352" s="71" t="s">
        <v>437</v>
      </c>
      <c r="C352" s="71" t="s">
        <v>860</v>
      </c>
      <c r="D352" s="71" t="s">
        <v>273</v>
      </c>
      <c r="E352" s="72">
        <v>2688173</v>
      </c>
      <c r="F352" s="72">
        <v>0</v>
      </c>
      <c r="G352" s="72">
        <v>0</v>
      </c>
    </row>
    <row r="353" spans="1:7" ht="15" x14ac:dyDescent="0.2">
      <c r="A353" s="70" t="s">
        <v>274</v>
      </c>
      <c r="B353" s="71" t="s">
        <v>437</v>
      </c>
      <c r="C353" s="71" t="s">
        <v>860</v>
      </c>
      <c r="D353" s="71" t="s">
        <v>275</v>
      </c>
      <c r="E353" s="72">
        <v>2688173</v>
      </c>
      <c r="F353" s="72">
        <v>0</v>
      </c>
      <c r="G353" s="72">
        <v>0</v>
      </c>
    </row>
    <row r="354" spans="1:7" ht="30" x14ac:dyDescent="0.2">
      <c r="A354" s="70" t="s">
        <v>446</v>
      </c>
      <c r="B354" s="71" t="s">
        <v>437</v>
      </c>
      <c r="C354" s="71" t="s">
        <v>447</v>
      </c>
      <c r="D354" s="71" t="s">
        <v>217</v>
      </c>
      <c r="E354" s="72">
        <v>75000</v>
      </c>
      <c r="F354" s="72">
        <v>0</v>
      </c>
      <c r="G354" s="72">
        <v>0</v>
      </c>
    </row>
    <row r="355" spans="1:7" ht="45" x14ac:dyDescent="0.2">
      <c r="A355" s="70" t="s">
        <v>272</v>
      </c>
      <c r="B355" s="71" t="s">
        <v>437</v>
      </c>
      <c r="C355" s="71" t="s">
        <v>447</v>
      </c>
      <c r="D355" s="71" t="s">
        <v>273</v>
      </c>
      <c r="E355" s="72">
        <v>75000</v>
      </c>
      <c r="F355" s="72">
        <v>0</v>
      </c>
      <c r="G355" s="72">
        <v>0</v>
      </c>
    </row>
    <row r="356" spans="1:7" ht="15" x14ac:dyDescent="0.2">
      <c r="A356" s="70" t="s">
        <v>274</v>
      </c>
      <c r="B356" s="71" t="s">
        <v>437</v>
      </c>
      <c r="C356" s="71" t="s">
        <v>447</v>
      </c>
      <c r="D356" s="71" t="s">
        <v>275</v>
      </c>
      <c r="E356" s="72">
        <v>75000</v>
      </c>
      <c r="F356" s="72">
        <v>0</v>
      </c>
      <c r="G356" s="72">
        <v>0</v>
      </c>
    </row>
    <row r="357" spans="1:7" ht="75" x14ac:dyDescent="0.2">
      <c r="A357" s="70" t="s">
        <v>448</v>
      </c>
      <c r="B357" s="71" t="s">
        <v>437</v>
      </c>
      <c r="C357" s="71" t="s">
        <v>449</v>
      </c>
      <c r="D357" s="71" t="s">
        <v>217</v>
      </c>
      <c r="E357" s="72">
        <v>876800</v>
      </c>
      <c r="F357" s="72">
        <v>0</v>
      </c>
      <c r="G357" s="72">
        <v>0</v>
      </c>
    </row>
    <row r="358" spans="1:7" ht="45" x14ac:dyDescent="0.2">
      <c r="A358" s="70" t="s">
        <v>231</v>
      </c>
      <c r="B358" s="71" t="s">
        <v>437</v>
      </c>
      <c r="C358" s="71" t="s">
        <v>449</v>
      </c>
      <c r="D358" s="71" t="s">
        <v>232</v>
      </c>
      <c r="E358" s="72">
        <v>816455</v>
      </c>
      <c r="F358" s="72">
        <v>0</v>
      </c>
      <c r="G358" s="72">
        <v>0</v>
      </c>
    </row>
    <row r="359" spans="1:7" ht="45" x14ac:dyDescent="0.2">
      <c r="A359" s="70" t="s">
        <v>233</v>
      </c>
      <c r="B359" s="71" t="s">
        <v>437</v>
      </c>
      <c r="C359" s="71" t="s">
        <v>449</v>
      </c>
      <c r="D359" s="71" t="s">
        <v>234</v>
      </c>
      <c r="E359" s="72">
        <v>816455</v>
      </c>
      <c r="F359" s="72">
        <v>0</v>
      </c>
      <c r="G359" s="72">
        <v>0</v>
      </c>
    </row>
    <row r="360" spans="1:7" ht="45" x14ac:dyDescent="0.2">
      <c r="A360" s="70" t="s">
        <v>272</v>
      </c>
      <c r="B360" s="71" t="s">
        <v>437</v>
      </c>
      <c r="C360" s="71" t="s">
        <v>449</v>
      </c>
      <c r="D360" s="71" t="s">
        <v>273</v>
      </c>
      <c r="E360" s="72">
        <v>60345</v>
      </c>
      <c r="F360" s="72">
        <v>0</v>
      </c>
      <c r="G360" s="72">
        <v>0</v>
      </c>
    </row>
    <row r="361" spans="1:7" ht="15" x14ac:dyDescent="0.2">
      <c r="A361" s="70" t="s">
        <v>274</v>
      </c>
      <c r="B361" s="71" t="s">
        <v>437</v>
      </c>
      <c r="C361" s="71" t="s">
        <v>449</v>
      </c>
      <c r="D361" s="71" t="s">
        <v>275</v>
      </c>
      <c r="E361" s="72">
        <v>60345</v>
      </c>
      <c r="F361" s="72">
        <v>0</v>
      </c>
      <c r="G361" s="72">
        <v>0</v>
      </c>
    </row>
    <row r="362" spans="1:7" ht="15" x14ac:dyDescent="0.2">
      <c r="A362" s="70" t="s">
        <v>450</v>
      </c>
      <c r="B362" s="71" t="s">
        <v>437</v>
      </c>
      <c r="C362" s="71" t="s">
        <v>451</v>
      </c>
      <c r="D362" s="71" t="s">
        <v>217</v>
      </c>
      <c r="E362" s="72">
        <v>2078656</v>
      </c>
      <c r="F362" s="72">
        <v>2058456</v>
      </c>
      <c r="G362" s="72">
        <v>2058656</v>
      </c>
    </row>
    <row r="363" spans="1:7" ht="75" x14ac:dyDescent="0.2">
      <c r="A363" s="70" t="s">
        <v>222</v>
      </c>
      <c r="B363" s="71" t="s">
        <v>437</v>
      </c>
      <c r="C363" s="71" t="s">
        <v>451</v>
      </c>
      <c r="D363" s="71" t="s">
        <v>223</v>
      </c>
      <c r="E363" s="72">
        <v>2040456</v>
      </c>
      <c r="F363" s="72">
        <v>2040456</v>
      </c>
      <c r="G363" s="72">
        <v>2040456</v>
      </c>
    </row>
    <row r="364" spans="1:7" ht="30" x14ac:dyDescent="0.2">
      <c r="A364" s="70" t="s">
        <v>303</v>
      </c>
      <c r="B364" s="71" t="s">
        <v>437</v>
      </c>
      <c r="C364" s="71" t="s">
        <v>451</v>
      </c>
      <c r="D364" s="71" t="s">
        <v>304</v>
      </c>
      <c r="E364" s="72">
        <v>2040456</v>
      </c>
      <c r="F364" s="72">
        <v>2040456</v>
      </c>
      <c r="G364" s="72">
        <v>2040456</v>
      </c>
    </row>
    <row r="365" spans="1:7" ht="45" x14ac:dyDescent="0.2">
      <c r="A365" s="70" t="s">
        <v>231</v>
      </c>
      <c r="B365" s="71" t="s">
        <v>437</v>
      </c>
      <c r="C365" s="71" t="s">
        <v>451</v>
      </c>
      <c r="D365" s="71" t="s">
        <v>232</v>
      </c>
      <c r="E365" s="72">
        <v>38200</v>
      </c>
      <c r="F365" s="72">
        <v>18000</v>
      </c>
      <c r="G365" s="72">
        <v>18200</v>
      </c>
    </row>
    <row r="366" spans="1:7" ht="45" x14ac:dyDescent="0.2">
      <c r="A366" s="70" t="s">
        <v>233</v>
      </c>
      <c r="B366" s="71" t="s">
        <v>437</v>
      </c>
      <c r="C366" s="71" t="s">
        <v>451</v>
      </c>
      <c r="D366" s="71" t="s">
        <v>234</v>
      </c>
      <c r="E366" s="72">
        <v>38200</v>
      </c>
      <c r="F366" s="72">
        <v>18000</v>
      </c>
      <c r="G366" s="72">
        <v>18200</v>
      </c>
    </row>
    <row r="367" spans="1:7" ht="60" x14ac:dyDescent="0.2">
      <c r="A367" s="70" t="s">
        <v>452</v>
      </c>
      <c r="B367" s="71" t="s">
        <v>437</v>
      </c>
      <c r="C367" s="71" t="s">
        <v>453</v>
      </c>
      <c r="D367" s="71" t="s">
        <v>217</v>
      </c>
      <c r="E367" s="72">
        <v>4289508</v>
      </c>
      <c r="F367" s="72">
        <v>3184845</v>
      </c>
      <c r="G367" s="72">
        <v>1086957</v>
      </c>
    </row>
    <row r="368" spans="1:7" ht="45" x14ac:dyDescent="0.2">
      <c r="A368" s="70" t="s">
        <v>272</v>
      </c>
      <c r="B368" s="71" t="s">
        <v>437</v>
      </c>
      <c r="C368" s="71" t="s">
        <v>453</v>
      </c>
      <c r="D368" s="71" t="s">
        <v>273</v>
      </c>
      <c r="E368" s="72">
        <v>4289508</v>
      </c>
      <c r="F368" s="72">
        <v>3184845</v>
      </c>
      <c r="G368" s="72">
        <v>1086957</v>
      </c>
    </row>
    <row r="369" spans="1:7" ht="15" x14ac:dyDescent="0.2">
      <c r="A369" s="70" t="s">
        <v>274</v>
      </c>
      <c r="B369" s="71" t="s">
        <v>437</v>
      </c>
      <c r="C369" s="71" t="s">
        <v>453</v>
      </c>
      <c r="D369" s="71" t="s">
        <v>275</v>
      </c>
      <c r="E369" s="72">
        <v>4289508</v>
      </c>
      <c r="F369" s="72">
        <v>3184845</v>
      </c>
      <c r="G369" s="72">
        <v>1086957</v>
      </c>
    </row>
    <row r="370" spans="1:7" ht="15" x14ac:dyDescent="0.2">
      <c r="A370" s="70" t="s">
        <v>861</v>
      </c>
      <c r="B370" s="71" t="s">
        <v>437</v>
      </c>
      <c r="C370" s="71" t="s">
        <v>862</v>
      </c>
      <c r="D370" s="71" t="s">
        <v>217</v>
      </c>
      <c r="E370" s="72">
        <v>187735</v>
      </c>
      <c r="F370" s="72">
        <v>0</v>
      </c>
      <c r="G370" s="72">
        <v>0</v>
      </c>
    </row>
    <row r="371" spans="1:7" ht="45" x14ac:dyDescent="0.2">
      <c r="A371" s="70" t="s">
        <v>272</v>
      </c>
      <c r="B371" s="71" t="s">
        <v>437</v>
      </c>
      <c r="C371" s="71" t="s">
        <v>862</v>
      </c>
      <c r="D371" s="71" t="s">
        <v>273</v>
      </c>
      <c r="E371" s="72">
        <v>187735</v>
      </c>
      <c r="F371" s="72">
        <v>0</v>
      </c>
      <c r="G371" s="72">
        <v>0</v>
      </c>
    </row>
    <row r="372" spans="1:7" ht="15" x14ac:dyDescent="0.2">
      <c r="A372" s="70" t="s">
        <v>274</v>
      </c>
      <c r="B372" s="71" t="s">
        <v>437</v>
      </c>
      <c r="C372" s="71" t="s">
        <v>862</v>
      </c>
      <c r="D372" s="71" t="s">
        <v>275</v>
      </c>
      <c r="E372" s="72">
        <v>187735</v>
      </c>
      <c r="F372" s="72">
        <v>0</v>
      </c>
      <c r="G372" s="72">
        <v>0</v>
      </c>
    </row>
    <row r="373" spans="1:7" ht="30" x14ac:dyDescent="0.2">
      <c r="A373" s="70" t="s">
        <v>454</v>
      </c>
      <c r="B373" s="71" t="s">
        <v>455</v>
      </c>
      <c r="C373" s="71" t="s">
        <v>216</v>
      </c>
      <c r="D373" s="71" t="s">
        <v>217</v>
      </c>
      <c r="E373" s="72">
        <v>9442757</v>
      </c>
      <c r="F373" s="72">
        <v>9442757</v>
      </c>
      <c r="G373" s="72">
        <v>9442757</v>
      </c>
    </row>
    <row r="374" spans="1:7" ht="45" x14ac:dyDescent="0.2">
      <c r="A374" s="70" t="s">
        <v>229</v>
      </c>
      <c r="B374" s="71" t="s">
        <v>455</v>
      </c>
      <c r="C374" s="71" t="s">
        <v>456</v>
      </c>
      <c r="D374" s="71" t="s">
        <v>217</v>
      </c>
      <c r="E374" s="72">
        <v>2356584</v>
      </c>
      <c r="F374" s="72">
        <v>2356584</v>
      </c>
      <c r="G374" s="72">
        <v>2356584</v>
      </c>
    </row>
    <row r="375" spans="1:7" ht="75" x14ac:dyDescent="0.2">
      <c r="A375" s="70" t="s">
        <v>222</v>
      </c>
      <c r="B375" s="71" t="s">
        <v>455</v>
      </c>
      <c r="C375" s="71" t="s">
        <v>456</v>
      </c>
      <c r="D375" s="71" t="s">
        <v>223</v>
      </c>
      <c r="E375" s="72">
        <v>2356584</v>
      </c>
      <c r="F375" s="72">
        <v>2356584</v>
      </c>
      <c r="G375" s="72">
        <v>2356584</v>
      </c>
    </row>
    <row r="376" spans="1:7" ht="30" x14ac:dyDescent="0.2">
      <c r="A376" s="70" t="s">
        <v>224</v>
      </c>
      <c r="B376" s="71" t="s">
        <v>455</v>
      </c>
      <c r="C376" s="71" t="s">
        <v>456</v>
      </c>
      <c r="D376" s="71" t="s">
        <v>225</v>
      </c>
      <c r="E376" s="72">
        <v>2356584</v>
      </c>
      <c r="F376" s="72">
        <v>2356584</v>
      </c>
      <c r="G376" s="72">
        <v>2356584</v>
      </c>
    </row>
    <row r="377" spans="1:7" ht="30" x14ac:dyDescent="0.2">
      <c r="A377" s="70" t="s">
        <v>457</v>
      </c>
      <c r="B377" s="71" t="s">
        <v>455</v>
      </c>
      <c r="C377" s="71" t="s">
        <v>458</v>
      </c>
      <c r="D377" s="71" t="s">
        <v>217</v>
      </c>
      <c r="E377" s="72">
        <v>3053917</v>
      </c>
      <c r="F377" s="72">
        <v>3053917</v>
      </c>
      <c r="G377" s="72">
        <v>3053917</v>
      </c>
    </row>
    <row r="378" spans="1:7" ht="75" x14ac:dyDescent="0.2">
      <c r="A378" s="70" t="s">
        <v>222</v>
      </c>
      <c r="B378" s="71" t="s">
        <v>455</v>
      </c>
      <c r="C378" s="71" t="s">
        <v>458</v>
      </c>
      <c r="D378" s="71" t="s">
        <v>223</v>
      </c>
      <c r="E378" s="72">
        <v>2928101</v>
      </c>
      <c r="F378" s="72">
        <v>2928101</v>
      </c>
      <c r="G378" s="72">
        <v>2928101</v>
      </c>
    </row>
    <row r="379" spans="1:7" ht="30" x14ac:dyDescent="0.2">
      <c r="A379" s="70" t="s">
        <v>303</v>
      </c>
      <c r="B379" s="71" t="s">
        <v>455</v>
      </c>
      <c r="C379" s="71" t="s">
        <v>458</v>
      </c>
      <c r="D379" s="71" t="s">
        <v>304</v>
      </c>
      <c r="E379" s="72">
        <v>2928101</v>
      </c>
      <c r="F379" s="72">
        <v>2928101</v>
      </c>
      <c r="G379" s="72">
        <v>2928101</v>
      </c>
    </row>
    <row r="380" spans="1:7" ht="45" x14ac:dyDescent="0.2">
      <c r="A380" s="70" t="s">
        <v>231</v>
      </c>
      <c r="B380" s="71" t="s">
        <v>455</v>
      </c>
      <c r="C380" s="71" t="s">
        <v>458</v>
      </c>
      <c r="D380" s="71" t="s">
        <v>232</v>
      </c>
      <c r="E380" s="72">
        <v>118816</v>
      </c>
      <c r="F380" s="72">
        <v>118816</v>
      </c>
      <c r="G380" s="72">
        <v>118816</v>
      </c>
    </row>
    <row r="381" spans="1:7" ht="45" x14ac:dyDescent="0.2">
      <c r="A381" s="70" t="s">
        <v>233</v>
      </c>
      <c r="B381" s="71" t="s">
        <v>455</v>
      </c>
      <c r="C381" s="71" t="s">
        <v>458</v>
      </c>
      <c r="D381" s="71" t="s">
        <v>234</v>
      </c>
      <c r="E381" s="72">
        <v>118816</v>
      </c>
      <c r="F381" s="72">
        <v>118816</v>
      </c>
      <c r="G381" s="72">
        <v>118816</v>
      </c>
    </row>
    <row r="382" spans="1:7" ht="15" x14ac:dyDescent="0.2">
      <c r="A382" s="70" t="s">
        <v>241</v>
      </c>
      <c r="B382" s="71" t="s">
        <v>455</v>
      </c>
      <c r="C382" s="71" t="s">
        <v>458</v>
      </c>
      <c r="D382" s="71" t="s">
        <v>242</v>
      </c>
      <c r="E382" s="72">
        <v>7000</v>
      </c>
      <c r="F382" s="72">
        <v>7000</v>
      </c>
      <c r="G382" s="72">
        <v>7000</v>
      </c>
    </row>
    <row r="383" spans="1:7" ht="15" x14ac:dyDescent="0.2">
      <c r="A383" s="70" t="s">
        <v>243</v>
      </c>
      <c r="B383" s="71" t="s">
        <v>455</v>
      </c>
      <c r="C383" s="71" t="s">
        <v>458</v>
      </c>
      <c r="D383" s="71" t="s">
        <v>244</v>
      </c>
      <c r="E383" s="72">
        <v>7000</v>
      </c>
      <c r="F383" s="72">
        <v>7000</v>
      </c>
      <c r="G383" s="72">
        <v>7000</v>
      </c>
    </row>
    <row r="384" spans="1:7" ht="45" x14ac:dyDescent="0.2">
      <c r="A384" s="70" t="s">
        <v>459</v>
      </c>
      <c r="B384" s="71" t="s">
        <v>455</v>
      </c>
      <c r="C384" s="71" t="s">
        <v>460</v>
      </c>
      <c r="D384" s="71" t="s">
        <v>217</v>
      </c>
      <c r="E384" s="72">
        <v>3747856</v>
      </c>
      <c r="F384" s="72">
        <v>3747856</v>
      </c>
      <c r="G384" s="72">
        <v>3747856</v>
      </c>
    </row>
    <row r="385" spans="1:7" ht="75" x14ac:dyDescent="0.2">
      <c r="A385" s="70" t="s">
        <v>222</v>
      </c>
      <c r="B385" s="71" t="s">
        <v>455</v>
      </c>
      <c r="C385" s="71" t="s">
        <v>460</v>
      </c>
      <c r="D385" s="71" t="s">
        <v>223</v>
      </c>
      <c r="E385" s="72">
        <v>3576856</v>
      </c>
      <c r="F385" s="72">
        <v>3576856</v>
      </c>
      <c r="G385" s="72">
        <v>3576856</v>
      </c>
    </row>
    <row r="386" spans="1:7" ht="30" x14ac:dyDescent="0.2">
      <c r="A386" s="70" t="s">
        <v>303</v>
      </c>
      <c r="B386" s="71" t="s">
        <v>455</v>
      </c>
      <c r="C386" s="71" t="s">
        <v>460</v>
      </c>
      <c r="D386" s="71" t="s">
        <v>304</v>
      </c>
      <c r="E386" s="72">
        <v>3576856</v>
      </c>
      <c r="F386" s="72">
        <v>3576856</v>
      </c>
      <c r="G386" s="72">
        <v>3576856</v>
      </c>
    </row>
    <row r="387" spans="1:7" ht="45" x14ac:dyDescent="0.2">
      <c r="A387" s="70" t="s">
        <v>231</v>
      </c>
      <c r="B387" s="71" t="s">
        <v>455</v>
      </c>
      <c r="C387" s="71" t="s">
        <v>460</v>
      </c>
      <c r="D387" s="71" t="s">
        <v>232</v>
      </c>
      <c r="E387" s="72">
        <v>171000</v>
      </c>
      <c r="F387" s="72">
        <v>171000</v>
      </c>
      <c r="G387" s="72">
        <v>171000</v>
      </c>
    </row>
    <row r="388" spans="1:7" ht="45" x14ac:dyDescent="0.2">
      <c r="A388" s="70" t="s">
        <v>233</v>
      </c>
      <c r="B388" s="71" t="s">
        <v>455</v>
      </c>
      <c r="C388" s="71" t="s">
        <v>460</v>
      </c>
      <c r="D388" s="71" t="s">
        <v>234</v>
      </c>
      <c r="E388" s="72">
        <v>171000</v>
      </c>
      <c r="F388" s="72">
        <v>171000</v>
      </c>
      <c r="G388" s="72">
        <v>171000</v>
      </c>
    </row>
    <row r="389" spans="1:7" ht="90" x14ac:dyDescent="0.2">
      <c r="A389" s="70" t="s">
        <v>461</v>
      </c>
      <c r="B389" s="71" t="s">
        <v>455</v>
      </c>
      <c r="C389" s="71" t="s">
        <v>462</v>
      </c>
      <c r="D389" s="71" t="s">
        <v>217</v>
      </c>
      <c r="E389" s="72">
        <v>284400</v>
      </c>
      <c r="F389" s="72">
        <v>284400</v>
      </c>
      <c r="G389" s="72">
        <v>284400</v>
      </c>
    </row>
    <row r="390" spans="1:7" ht="30" x14ac:dyDescent="0.2">
      <c r="A390" s="70" t="s">
        <v>414</v>
      </c>
      <c r="B390" s="71" t="s">
        <v>455</v>
      </c>
      <c r="C390" s="71" t="s">
        <v>462</v>
      </c>
      <c r="D390" s="71" t="s">
        <v>415</v>
      </c>
      <c r="E390" s="72">
        <v>129600</v>
      </c>
      <c r="F390" s="72">
        <v>129600</v>
      </c>
      <c r="G390" s="72">
        <v>129600</v>
      </c>
    </row>
    <row r="391" spans="1:7" ht="30" x14ac:dyDescent="0.2">
      <c r="A391" s="70" t="s">
        <v>427</v>
      </c>
      <c r="B391" s="71" t="s">
        <v>455</v>
      </c>
      <c r="C391" s="71" t="s">
        <v>462</v>
      </c>
      <c r="D391" s="71" t="s">
        <v>428</v>
      </c>
      <c r="E391" s="72">
        <v>129600</v>
      </c>
      <c r="F391" s="72">
        <v>129600</v>
      </c>
      <c r="G391" s="72">
        <v>129600</v>
      </c>
    </row>
    <row r="392" spans="1:7" ht="45" x14ac:dyDescent="0.2">
      <c r="A392" s="70" t="s">
        <v>272</v>
      </c>
      <c r="B392" s="71" t="s">
        <v>455</v>
      </c>
      <c r="C392" s="71" t="s">
        <v>462</v>
      </c>
      <c r="D392" s="71" t="s">
        <v>273</v>
      </c>
      <c r="E392" s="72">
        <v>154800</v>
      </c>
      <c r="F392" s="72">
        <v>154800</v>
      </c>
      <c r="G392" s="72">
        <v>154800</v>
      </c>
    </row>
    <row r="393" spans="1:7" ht="15" x14ac:dyDescent="0.2">
      <c r="A393" s="70" t="s">
        <v>274</v>
      </c>
      <c r="B393" s="71" t="s">
        <v>455</v>
      </c>
      <c r="C393" s="71" t="s">
        <v>462</v>
      </c>
      <c r="D393" s="71" t="s">
        <v>275</v>
      </c>
      <c r="E393" s="72">
        <v>154800</v>
      </c>
      <c r="F393" s="72">
        <v>154800</v>
      </c>
      <c r="G393" s="72">
        <v>154800</v>
      </c>
    </row>
    <row r="394" spans="1:7" ht="14.25" x14ac:dyDescent="0.2">
      <c r="A394" s="67" t="s">
        <v>863</v>
      </c>
      <c r="B394" s="68" t="s">
        <v>864</v>
      </c>
      <c r="C394" s="68" t="s">
        <v>216</v>
      </c>
      <c r="D394" s="68" t="s">
        <v>217</v>
      </c>
      <c r="E394" s="69">
        <v>252803.5</v>
      </c>
      <c r="F394" s="69">
        <v>0</v>
      </c>
      <c r="G394" s="69">
        <v>0</v>
      </c>
    </row>
    <row r="395" spans="1:7" ht="15" x14ac:dyDescent="0.2">
      <c r="A395" s="70" t="s">
        <v>865</v>
      </c>
      <c r="B395" s="71" t="s">
        <v>866</v>
      </c>
      <c r="C395" s="71" t="s">
        <v>216</v>
      </c>
      <c r="D395" s="71" t="s">
        <v>217</v>
      </c>
      <c r="E395" s="72">
        <v>252803.5</v>
      </c>
      <c r="F395" s="72">
        <v>0</v>
      </c>
      <c r="G395" s="72">
        <v>0</v>
      </c>
    </row>
    <row r="396" spans="1:7" ht="45" x14ac:dyDescent="0.2">
      <c r="A396" s="70" t="s">
        <v>834</v>
      </c>
      <c r="B396" s="71" t="s">
        <v>866</v>
      </c>
      <c r="C396" s="71" t="s">
        <v>835</v>
      </c>
      <c r="D396" s="71" t="s">
        <v>217</v>
      </c>
      <c r="E396" s="72">
        <v>252803.5</v>
      </c>
      <c r="F396" s="72">
        <v>0</v>
      </c>
      <c r="G396" s="72">
        <v>0</v>
      </c>
    </row>
    <row r="397" spans="1:7" ht="15" x14ac:dyDescent="0.2">
      <c r="A397" s="70" t="s">
        <v>241</v>
      </c>
      <c r="B397" s="71" t="s">
        <v>866</v>
      </c>
      <c r="C397" s="71" t="s">
        <v>835</v>
      </c>
      <c r="D397" s="71" t="s">
        <v>242</v>
      </c>
      <c r="E397" s="72">
        <v>252803.5</v>
      </c>
      <c r="F397" s="72">
        <v>0</v>
      </c>
      <c r="G397" s="72">
        <v>0</v>
      </c>
    </row>
    <row r="398" spans="1:7" ht="15" x14ac:dyDescent="0.2">
      <c r="A398" s="70" t="s">
        <v>830</v>
      </c>
      <c r="B398" s="71" t="s">
        <v>866</v>
      </c>
      <c r="C398" s="71" t="s">
        <v>835</v>
      </c>
      <c r="D398" s="71" t="s">
        <v>831</v>
      </c>
      <c r="E398" s="72">
        <v>252803.5</v>
      </c>
      <c r="F398" s="72">
        <v>0</v>
      </c>
      <c r="G398" s="72">
        <v>0</v>
      </c>
    </row>
    <row r="399" spans="1:7" ht="14.25" x14ac:dyDescent="0.2">
      <c r="A399" s="67" t="s">
        <v>463</v>
      </c>
      <c r="B399" s="68" t="s">
        <v>464</v>
      </c>
      <c r="C399" s="68" t="s">
        <v>216</v>
      </c>
      <c r="D399" s="68" t="s">
        <v>217</v>
      </c>
      <c r="E399" s="69">
        <v>56973209.280000001</v>
      </c>
      <c r="F399" s="69">
        <v>47139444</v>
      </c>
      <c r="G399" s="69">
        <v>48031527.68</v>
      </c>
    </row>
    <row r="400" spans="1:7" ht="15" x14ac:dyDescent="0.2">
      <c r="A400" s="70" t="s">
        <v>465</v>
      </c>
      <c r="B400" s="71" t="s">
        <v>466</v>
      </c>
      <c r="C400" s="71" t="s">
        <v>216</v>
      </c>
      <c r="D400" s="71" t="s">
        <v>217</v>
      </c>
      <c r="E400" s="72">
        <v>8214288</v>
      </c>
      <c r="F400" s="72">
        <v>8214288</v>
      </c>
      <c r="G400" s="72">
        <v>8214288</v>
      </c>
    </row>
    <row r="401" spans="1:7" ht="30" x14ac:dyDescent="0.2">
      <c r="A401" s="70" t="s">
        <v>467</v>
      </c>
      <c r="B401" s="71" t="s">
        <v>466</v>
      </c>
      <c r="C401" s="71" t="s">
        <v>468</v>
      </c>
      <c r="D401" s="71" t="s">
        <v>217</v>
      </c>
      <c r="E401" s="72">
        <v>8214288</v>
      </c>
      <c r="F401" s="72">
        <v>8214288</v>
      </c>
      <c r="G401" s="72">
        <v>8214288</v>
      </c>
    </row>
    <row r="402" spans="1:7" ht="30" x14ac:dyDescent="0.2">
      <c r="A402" s="70" t="s">
        <v>414</v>
      </c>
      <c r="B402" s="71" t="s">
        <v>466</v>
      </c>
      <c r="C402" s="71" t="s">
        <v>468</v>
      </c>
      <c r="D402" s="71" t="s">
        <v>415</v>
      </c>
      <c r="E402" s="72">
        <v>8214288</v>
      </c>
      <c r="F402" s="72">
        <v>8214288</v>
      </c>
      <c r="G402" s="72">
        <v>8214288</v>
      </c>
    </row>
    <row r="403" spans="1:7" ht="30" x14ac:dyDescent="0.2">
      <c r="A403" s="70" t="s">
        <v>469</v>
      </c>
      <c r="B403" s="71" t="s">
        <v>466</v>
      </c>
      <c r="C403" s="71" t="s">
        <v>468</v>
      </c>
      <c r="D403" s="71" t="s">
        <v>470</v>
      </c>
      <c r="E403" s="72">
        <v>8214288</v>
      </c>
      <c r="F403" s="72">
        <v>8214288</v>
      </c>
      <c r="G403" s="72">
        <v>8214288</v>
      </c>
    </row>
    <row r="404" spans="1:7" ht="15" x14ac:dyDescent="0.2">
      <c r="A404" s="70" t="s">
        <v>471</v>
      </c>
      <c r="B404" s="71" t="s">
        <v>472</v>
      </c>
      <c r="C404" s="71" t="s">
        <v>216</v>
      </c>
      <c r="D404" s="71" t="s">
        <v>217</v>
      </c>
      <c r="E404" s="72">
        <v>117000</v>
      </c>
      <c r="F404" s="72">
        <v>102000</v>
      </c>
      <c r="G404" s="72">
        <v>102000</v>
      </c>
    </row>
    <row r="405" spans="1:7" ht="45" x14ac:dyDescent="0.2">
      <c r="A405" s="70" t="s">
        <v>473</v>
      </c>
      <c r="B405" s="71" t="s">
        <v>472</v>
      </c>
      <c r="C405" s="71" t="s">
        <v>474</v>
      </c>
      <c r="D405" s="71" t="s">
        <v>217</v>
      </c>
      <c r="E405" s="72">
        <v>102000</v>
      </c>
      <c r="F405" s="72">
        <v>102000</v>
      </c>
      <c r="G405" s="72">
        <v>102000</v>
      </c>
    </row>
    <row r="406" spans="1:7" ht="30" x14ac:dyDescent="0.2">
      <c r="A406" s="70" t="s">
        <v>414</v>
      </c>
      <c r="B406" s="71" t="s">
        <v>472</v>
      </c>
      <c r="C406" s="71" t="s">
        <v>474</v>
      </c>
      <c r="D406" s="71" t="s">
        <v>415</v>
      </c>
      <c r="E406" s="72">
        <v>102000</v>
      </c>
      <c r="F406" s="72">
        <v>102000</v>
      </c>
      <c r="G406" s="72">
        <v>102000</v>
      </c>
    </row>
    <row r="407" spans="1:7" ht="30" x14ac:dyDescent="0.2">
      <c r="A407" s="70" t="s">
        <v>469</v>
      </c>
      <c r="B407" s="71" t="s">
        <v>472</v>
      </c>
      <c r="C407" s="71" t="s">
        <v>474</v>
      </c>
      <c r="D407" s="71" t="s">
        <v>470</v>
      </c>
      <c r="E407" s="72">
        <v>102000</v>
      </c>
      <c r="F407" s="72">
        <v>102000</v>
      </c>
      <c r="G407" s="72">
        <v>102000</v>
      </c>
    </row>
    <row r="408" spans="1:7" ht="30" x14ac:dyDescent="0.2">
      <c r="A408" s="70" t="s">
        <v>260</v>
      </c>
      <c r="B408" s="71" t="s">
        <v>472</v>
      </c>
      <c r="C408" s="71" t="s">
        <v>261</v>
      </c>
      <c r="D408" s="71" t="s">
        <v>217</v>
      </c>
      <c r="E408" s="72">
        <v>15000</v>
      </c>
      <c r="F408" s="72">
        <v>0</v>
      </c>
      <c r="G408" s="72">
        <v>0</v>
      </c>
    </row>
    <row r="409" spans="1:7" ht="30" x14ac:dyDescent="0.2">
      <c r="A409" s="70" t="s">
        <v>414</v>
      </c>
      <c r="B409" s="71" t="s">
        <v>472</v>
      </c>
      <c r="C409" s="71" t="s">
        <v>261</v>
      </c>
      <c r="D409" s="71" t="s">
        <v>415</v>
      </c>
      <c r="E409" s="72">
        <v>15000</v>
      </c>
      <c r="F409" s="72">
        <v>0</v>
      </c>
      <c r="G409" s="72">
        <v>0</v>
      </c>
    </row>
    <row r="410" spans="1:7" ht="30" x14ac:dyDescent="0.2">
      <c r="A410" s="70" t="s">
        <v>427</v>
      </c>
      <c r="B410" s="71" t="s">
        <v>472</v>
      </c>
      <c r="C410" s="71" t="s">
        <v>261</v>
      </c>
      <c r="D410" s="71" t="s">
        <v>428</v>
      </c>
      <c r="E410" s="72">
        <v>15000</v>
      </c>
      <c r="F410" s="72">
        <v>0</v>
      </c>
      <c r="G410" s="72">
        <v>0</v>
      </c>
    </row>
    <row r="411" spans="1:7" ht="15" x14ac:dyDescent="0.2">
      <c r="A411" s="70" t="s">
        <v>477</v>
      </c>
      <c r="B411" s="71" t="s">
        <v>478</v>
      </c>
      <c r="C411" s="71" t="s">
        <v>216</v>
      </c>
      <c r="D411" s="71" t="s">
        <v>217</v>
      </c>
      <c r="E411" s="72">
        <v>44418565.280000001</v>
      </c>
      <c r="F411" s="72">
        <v>34895800</v>
      </c>
      <c r="G411" s="72">
        <v>35787883.68</v>
      </c>
    </row>
    <row r="412" spans="1:7" ht="45" x14ac:dyDescent="0.2">
      <c r="A412" s="70" t="s">
        <v>479</v>
      </c>
      <c r="B412" s="71" t="s">
        <v>478</v>
      </c>
      <c r="C412" s="71" t="s">
        <v>480</v>
      </c>
      <c r="D412" s="71" t="s">
        <v>217</v>
      </c>
      <c r="E412" s="72">
        <v>98000</v>
      </c>
      <c r="F412" s="72">
        <v>98000</v>
      </c>
      <c r="G412" s="72">
        <v>98000</v>
      </c>
    </row>
    <row r="413" spans="1:7" ht="45" x14ac:dyDescent="0.2">
      <c r="A413" s="70" t="s">
        <v>231</v>
      </c>
      <c r="B413" s="71" t="s">
        <v>478</v>
      </c>
      <c r="C413" s="71" t="s">
        <v>480</v>
      </c>
      <c r="D413" s="71" t="s">
        <v>232</v>
      </c>
      <c r="E413" s="72">
        <v>98000</v>
      </c>
      <c r="F413" s="72">
        <v>98000</v>
      </c>
      <c r="G413" s="72">
        <v>98000</v>
      </c>
    </row>
    <row r="414" spans="1:7" ht="45" x14ac:dyDescent="0.2">
      <c r="A414" s="70" t="s">
        <v>233</v>
      </c>
      <c r="B414" s="71" t="s">
        <v>478</v>
      </c>
      <c r="C414" s="71" t="s">
        <v>480</v>
      </c>
      <c r="D414" s="71" t="s">
        <v>234</v>
      </c>
      <c r="E414" s="72">
        <v>98000</v>
      </c>
      <c r="F414" s="72">
        <v>98000</v>
      </c>
      <c r="G414" s="72">
        <v>98000</v>
      </c>
    </row>
    <row r="415" spans="1:7" ht="75" x14ac:dyDescent="0.2">
      <c r="A415" s="70" t="s">
        <v>481</v>
      </c>
      <c r="B415" s="71" t="s">
        <v>478</v>
      </c>
      <c r="C415" s="71" t="s">
        <v>482</v>
      </c>
      <c r="D415" s="71" t="s">
        <v>217</v>
      </c>
      <c r="E415" s="72">
        <v>11590192</v>
      </c>
      <c r="F415" s="72">
        <v>12368692</v>
      </c>
      <c r="G415" s="72">
        <v>13248792</v>
      </c>
    </row>
    <row r="416" spans="1:7" ht="30" x14ac:dyDescent="0.2">
      <c r="A416" s="70" t="s">
        <v>414</v>
      </c>
      <c r="B416" s="71" t="s">
        <v>478</v>
      </c>
      <c r="C416" s="71" t="s">
        <v>482</v>
      </c>
      <c r="D416" s="71" t="s">
        <v>415</v>
      </c>
      <c r="E416" s="72">
        <v>11590192</v>
      </c>
      <c r="F416" s="72">
        <v>12368692</v>
      </c>
      <c r="G416" s="72">
        <v>13248792</v>
      </c>
    </row>
    <row r="417" spans="1:7" ht="30" x14ac:dyDescent="0.2">
      <c r="A417" s="70" t="s">
        <v>469</v>
      </c>
      <c r="B417" s="71" t="s">
        <v>478</v>
      </c>
      <c r="C417" s="71" t="s">
        <v>482</v>
      </c>
      <c r="D417" s="71" t="s">
        <v>470</v>
      </c>
      <c r="E417" s="72">
        <v>8916084</v>
      </c>
      <c r="F417" s="72">
        <v>9451296</v>
      </c>
      <c r="G417" s="72">
        <v>10143135</v>
      </c>
    </row>
    <row r="418" spans="1:7" ht="30" x14ac:dyDescent="0.2">
      <c r="A418" s="70" t="s">
        <v>427</v>
      </c>
      <c r="B418" s="71" t="s">
        <v>478</v>
      </c>
      <c r="C418" s="71" t="s">
        <v>482</v>
      </c>
      <c r="D418" s="71" t="s">
        <v>428</v>
      </c>
      <c r="E418" s="72">
        <v>2674108</v>
      </c>
      <c r="F418" s="72">
        <v>2917396</v>
      </c>
      <c r="G418" s="72">
        <v>3105657</v>
      </c>
    </row>
    <row r="419" spans="1:7" ht="105" x14ac:dyDescent="0.2">
      <c r="A419" s="70" t="s">
        <v>483</v>
      </c>
      <c r="B419" s="71" t="s">
        <v>478</v>
      </c>
      <c r="C419" s="71" t="s">
        <v>484</v>
      </c>
      <c r="D419" s="71" t="s">
        <v>217</v>
      </c>
      <c r="E419" s="72">
        <v>288066.08</v>
      </c>
      <c r="F419" s="72">
        <v>299588.8</v>
      </c>
      <c r="G419" s="72">
        <v>311572.47999999998</v>
      </c>
    </row>
    <row r="420" spans="1:7" ht="30" x14ac:dyDescent="0.2">
      <c r="A420" s="70" t="s">
        <v>414</v>
      </c>
      <c r="B420" s="71" t="s">
        <v>478</v>
      </c>
      <c r="C420" s="71" t="s">
        <v>484</v>
      </c>
      <c r="D420" s="71" t="s">
        <v>415</v>
      </c>
      <c r="E420" s="72">
        <v>288066.08</v>
      </c>
      <c r="F420" s="72">
        <v>299588.8</v>
      </c>
      <c r="G420" s="72">
        <v>311572.47999999998</v>
      </c>
    </row>
    <row r="421" spans="1:7" ht="30" x14ac:dyDescent="0.2">
      <c r="A421" s="70" t="s">
        <v>469</v>
      </c>
      <c r="B421" s="71" t="s">
        <v>478</v>
      </c>
      <c r="C421" s="71" t="s">
        <v>484</v>
      </c>
      <c r="D421" s="71" t="s">
        <v>470</v>
      </c>
      <c r="E421" s="72">
        <v>288066.08</v>
      </c>
      <c r="F421" s="72">
        <v>299588.8</v>
      </c>
      <c r="G421" s="72">
        <v>311572.47999999998</v>
      </c>
    </row>
    <row r="422" spans="1:7" ht="30" x14ac:dyDescent="0.2">
      <c r="A422" s="70" t="s">
        <v>475</v>
      </c>
      <c r="B422" s="71" t="s">
        <v>478</v>
      </c>
      <c r="C422" s="71" t="s">
        <v>476</v>
      </c>
      <c r="D422" s="71" t="s">
        <v>217</v>
      </c>
      <c r="E422" s="72">
        <v>6769711.2000000002</v>
      </c>
      <c r="F422" s="72">
        <v>6769711.2000000002</v>
      </c>
      <c r="G422" s="72">
        <v>6769711.2000000002</v>
      </c>
    </row>
    <row r="423" spans="1:7" ht="30" x14ac:dyDescent="0.2">
      <c r="A423" s="70" t="s">
        <v>414</v>
      </c>
      <c r="B423" s="71" t="s">
        <v>478</v>
      </c>
      <c r="C423" s="71" t="s">
        <v>476</v>
      </c>
      <c r="D423" s="71" t="s">
        <v>415</v>
      </c>
      <c r="E423" s="72">
        <v>6769711.2000000002</v>
      </c>
      <c r="F423" s="72">
        <v>6769711.2000000002</v>
      </c>
      <c r="G423" s="72">
        <v>6769711.2000000002</v>
      </c>
    </row>
    <row r="424" spans="1:7" ht="30" x14ac:dyDescent="0.2">
      <c r="A424" s="70" t="s">
        <v>427</v>
      </c>
      <c r="B424" s="71" t="s">
        <v>478</v>
      </c>
      <c r="C424" s="71" t="s">
        <v>476</v>
      </c>
      <c r="D424" s="71" t="s">
        <v>428</v>
      </c>
      <c r="E424" s="72">
        <v>6769711.2000000002</v>
      </c>
      <c r="F424" s="72">
        <v>6769711.2000000002</v>
      </c>
      <c r="G424" s="72">
        <v>6769711.2000000002</v>
      </c>
    </row>
    <row r="425" spans="1:7" ht="75" x14ac:dyDescent="0.2">
      <c r="A425" s="70" t="s">
        <v>485</v>
      </c>
      <c r="B425" s="71" t="s">
        <v>478</v>
      </c>
      <c r="C425" s="71" t="s">
        <v>486</v>
      </c>
      <c r="D425" s="71" t="s">
        <v>217</v>
      </c>
      <c r="E425" s="72">
        <v>19345152</v>
      </c>
      <c r="F425" s="72">
        <v>9032364</v>
      </c>
      <c r="G425" s="72">
        <v>9032364</v>
      </c>
    </row>
    <row r="426" spans="1:7" ht="45" x14ac:dyDescent="0.2">
      <c r="A426" s="70" t="s">
        <v>327</v>
      </c>
      <c r="B426" s="71" t="s">
        <v>478</v>
      </c>
      <c r="C426" s="71" t="s">
        <v>486</v>
      </c>
      <c r="D426" s="71" t="s">
        <v>328</v>
      </c>
      <c r="E426" s="72">
        <v>19345152</v>
      </c>
      <c r="F426" s="72">
        <v>9032364</v>
      </c>
      <c r="G426" s="72">
        <v>9032364</v>
      </c>
    </row>
    <row r="427" spans="1:7" ht="15" x14ac:dyDescent="0.2">
      <c r="A427" s="70" t="s">
        <v>329</v>
      </c>
      <c r="B427" s="71" t="s">
        <v>478</v>
      </c>
      <c r="C427" s="71" t="s">
        <v>486</v>
      </c>
      <c r="D427" s="71" t="s">
        <v>330</v>
      </c>
      <c r="E427" s="72">
        <v>19345152</v>
      </c>
      <c r="F427" s="72">
        <v>9032364</v>
      </c>
      <c r="G427" s="72">
        <v>9032364</v>
      </c>
    </row>
    <row r="428" spans="1:7" ht="75" x14ac:dyDescent="0.2">
      <c r="A428" s="70" t="s">
        <v>487</v>
      </c>
      <c r="B428" s="71" t="s">
        <v>478</v>
      </c>
      <c r="C428" s="71" t="s">
        <v>488</v>
      </c>
      <c r="D428" s="71" t="s">
        <v>217</v>
      </c>
      <c r="E428" s="72">
        <v>6327444</v>
      </c>
      <c r="F428" s="72">
        <v>6327444</v>
      </c>
      <c r="G428" s="72">
        <v>6327444</v>
      </c>
    </row>
    <row r="429" spans="1:7" ht="30" x14ac:dyDescent="0.2">
      <c r="A429" s="70" t="s">
        <v>414</v>
      </c>
      <c r="B429" s="71" t="s">
        <v>478</v>
      </c>
      <c r="C429" s="71" t="s">
        <v>488</v>
      </c>
      <c r="D429" s="71" t="s">
        <v>415</v>
      </c>
      <c r="E429" s="72">
        <v>6327444</v>
      </c>
      <c r="F429" s="72">
        <v>6327444</v>
      </c>
      <c r="G429" s="72">
        <v>6327444</v>
      </c>
    </row>
    <row r="430" spans="1:7" ht="30" x14ac:dyDescent="0.2">
      <c r="A430" s="70" t="s">
        <v>427</v>
      </c>
      <c r="B430" s="71" t="s">
        <v>478</v>
      </c>
      <c r="C430" s="71" t="s">
        <v>488</v>
      </c>
      <c r="D430" s="71" t="s">
        <v>428</v>
      </c>
      <c r="E430" s="72">
        <v>6327444</v>
      </c>
      <c r="F430" s="72">
        <v>6327444</v>
      </c>
      <c r="G430" s="72">
        <v>6327444</v>
      </c>
    </row>
    <row r="431" spans="1:7" ht="30" x14ac:dyDescent="0.2">
      <c r="A431" s="70" t="s">
        <v>489</v>
      </c>
      <c r="B431" s="71" t="s">
        <v>490</v>
      </c>
      <c r="C431" s="71" t="s">
        <v>216</v>
      </c>
      <c r="D431" s="71" t="s">
        <v>217</v>
      </c>
      <c r="E431" s="72">
        <v>4223356</v>
      </c>
      <c r="F431" s="72">
        <v>3927356</v>
      </c>
      <c r="G431" s="72">
        <v>3927356</v>
      </c>
    </row>
    <row r="432" spans="1:7" ht="150" x14ac:dyDescent="0.2">
      <c r="A432" s="70" t="s">
        <v>268</v>
      </c>
      <c r="B432" s="71" t="s">
        <v>490</v>
      </c>
      <c r="C432" s="71" t="s">
        <v>269</v>
      </c>
      <c r="D432" s="71" t="s">
        <v>217</v>
      </c>
      <c r="E432" s="72">
        <v>1301756</v>
      </c>
      <c r="F432" s="72">
        <v>1301756</v>
      </c>
      <c r="G432" s="72">
        <v>1301756</v>
      </c>
    </row>
    <row r="433" spans="1:7" ht="75" x14ac:dyDescent="0.2">
      <c r="A433" s="70" t="s">
        <v>222</v>
      </c>
      <c r="B433" s="71" t="s">
        <v>490</v>
      </c>
      <c r="C433" s="71" t="s">
        <v>269</v>
      </c>
      <c r="D433" s="71" t="s">
        <v>223</v>
      </c>
      <c r="E433" s="72">
        <v>1301756</v>
      </c>
      <c r="F433" s="72">
        <v>1301756</v>
      </c>
      <c r="G433" s="72">
        <v>1301756</v>
      </c>
    </row>
    <row r="434" spans="1:7" ht="30" x14ac:dyDescent="0.2">
      <c r="A434" s="70" t="s">
        <v>224</v>
      </c>
      <c r="B434" s="71" t="s">
        <v>490</v>
      </c>
      <c r="C434" s="71" t="s">
        <v>269</v>
      </c>
      <c r="D434" s="71" t="s">
        <v>225</v>
      </c>
      <c r="E434" s="72">
        <v>1301756</v>
      </c>
      <c r="F434" s="72">
        <v>1301756</v>
      </c>
      <c r="G434" s="72">
        <v>1301756</v>
      </c>
    </row>
    <row r="435" spans="1:7" ht="45" x14ac:dyDescent="0.2">
      <c r="A435" s="70" t="s">
        <v>491</v>
      </c>
      <c r="B435" s="71" t="s">
        <v>490</v>
      </c>
      <c r="C435" s="71" t="s">
        <v>492</v>
      </c>
      <c r="D435" s="71" t="s">
        <v>217</v>
      </c>
      <c r="E435" s="72">
        <v>1735408</v>
      </c>
      <c r="F435" s="72">
        <v>1735408</v>
      </c>
      <c r="G435" s="72">
        <v>1735408</v>
      </c>
    </row>
    <row r="436" spans="1:7" ht="75" x14ac:dyDescent="0.2">
      <c r="A436" s="70" t="s">
        <v>222</v>
      </c>
      <c r="B436" s="71" t="s">
        <v>490</v>
      </c>
      <c r="C436" s="71" t="s">
        <v>492</v>
      </c>
      <c r="D436" s="71" t="s">
        <v>223</v>
      </c>
      <c r="E436" s="72">
        <v>1735408</v>
      </c>
      <c r="F436" s="72">
        <v>1735408</v>
      </c>
      <c r="G436" s="72">
        <v>1735408</v>
      </c>
    </row>
    <row r="437" spans="1:7" ht="30" x14ac:dyDescent="0.2">
      <c r="A437" s="70" t="s">
        <v>224</v>
      </c>
      <c r="B437" s="71" t="s">
        <v>490</v>
      </c>
      <c r="C437" s="71" t="s">
        <v>492</v>
      </c>
      <c r="D437" s="71" t="s">
        <v>225</v>
      </c>
      <c r="E437" s="72">
        <v>1735408</v>
      </c>
      <c r="F437" s="72">
        <v>1735408</v>
      </c>
      <c r="G437" s="72">
        <v>1735408</v>
      </c>
    </row>
    <row r="438" spans="1:7" ht="30" x14ac:dyDescent="0.2">
      <c r="A438" s="70" t="s">
        <v>493</v>
      </c>
      <c r="B438" s="71" t="s">
        <v>490</v>
      </c>
      <c r="C438" s="71" t="s">
        <v>494</v>
      </c>
      <c r="D438" s="71" t="s">
        <v>217</v>
      </c>
      <c r="E438" s="72">
        <v>85000</v>
      </c>
      <c r="F438" s="72">
        <v>0</v>
      </c>
      <c r="G438" s="72">
        <v>0</v>
      </c>
    </row>
    <row r="439" spans="1:7" ht="45" x14ac:dyDescent="0.2">
      <c r="A439" s="70" t="s">
        <v>231</v>
      </c>
      <c r="B439" s="71" t="s">
        <v>490</v>
      </c>
      <c r="C439" s="71" t="s">
        <v>494</v>
      </c>
      <c r="D439" s="71" t="s">
        <v>232</v>
      </c>
      <c r="E439" s="72">
        <v>77000</v>
      </c>
      <c r="F439" s="72">
        <v>0</v>
      </c>
      <c r="G439" s="72">
        <v>0</v>
      </c>
    </row>
    <row r="440" spans="1:7" ht="45" x14ac:dyDescent="0.2">
      <c r="A440" s="70" t="s">
        <v>233</v>
      </c>
      <c r="B440" s="71" t="s">
        <v>490</v>
      </c>
      <c r="C440" s="71" t="s">
        <v>494</v>
      </c>
      <c r="D440" s="71" t="s">
        <v>234</v>
      </c>
      <c r="E440" s="72">
        <v>77000</v>
      </c>
      <c r="F440" s="72">
        <v>0</v>
      </c>
      <c r="G440" s="72">
        <v>0</v>
      </c>
    </row>
    <row r="441" spans="1:7" ht="30" x14ac:dyDescent="0.2">
      <c r="A441" s="70" t="s">
        <v>414</v>
      </c>
      <c r="B441" s="71" t="s">
        <v>490</v>
      </c>
      <c r="C441" s="71" t="s">
        <v>494</v>
      </c>
      <c r="D441" s="71" t="s">
        <v>415</v>
      </c>
      <c r="E441" s="72">
        <v>8000</v>
      </c>
      <c r="F441" s="72">
        <v>0</v>
      </c>
      <c r="G441" s="72">
        <v>0</v>
      </c>
    </row>
    <row r="442" spans="1:7" ht="30" x14ac:dyDescent="0.2">
      <c r="A442" s="70" t="s">
        <v>469</v>
      </c>
      <c r="B442" s="71" t="s">
        <v>490</v>
      </c>
      <c r="C442" s="71" t="s">
        <v>494</v>
      </c>
      <c r="D442" s="71" t="s">
        <v>470</v>
      </c>
      <c r="E442" s="72">
        <v>8000</v>
      </c>
      <c r="F442" s="72">
        <v>0</v>
      </c>
      <c r="G442" s="72">
        <v>0</v>
      </c>
    </row>
    <row r="443" spans="1:7" ht="45" x14ac:dyDescent="0.2">
      <c r="A443" s="70" t="s">
        <v>495</v>
      </c>
      <c r="B443" s="71" t="s">
        <v>490</v>
      </c>
      <c r="C443" s="71" t="s">
        <v>496</v>
      </c>
      <c r="D443" s="71" t="s">
        <v>217</v>
      </c>
      <c r="E443" s="72">
        <v>150000</v>
      </c>
      <c r="F443" s="72">
        <v>150000</v>
      </c>
      <c r="G443" s="72">
        <v>150000</v>
      </c>
    </row>
    <row r="444" spans="1:7" ht="30" x14ac:dyDescent="0.2">
      <c r="A444" s="70" t="s">
        <v>414</v>
      </c>
      <c r="B444" s="71" t="s">
        <v>490</v>
      </c>
      <c r="C444" s="71" t="s">
        <v>496</v>
      </c>
      <c r="D444" s="71" t="s">
        <v>415</v>
      </c>
      <c r="E444" s="72">
        <v>150000</v>
      </c>
      <c r="F444" s="72">
        <v>150000</v>
      </c>
      <c r="G444" s="72">
        <v>150000</v>
      </c>
    </row>
    <row r="445" spans="1:7" ht="30" x14ac:dyDescent="0.2">
      <c r="A445" s="70" t="s">
        <v>469</v>
      </c>
      <c r="B445" s="71" t="s">
        <v>490</v>
      </c>
      <c r="C445" s="71" t="s">
        <v>496</v>
      </c>
      <c r="D445" s="71" t="s">
        <v>470</v>
      </c>
      <c r="E445" s="72">
        <v>150000</v>
      </c>
      <c r="F445" s="72">
        <v>150000</v>
      </c>
      <c r="G445" s="72">
        <v>150000</v>
      </c>
    </row>
    <row r="446" spans="1:7" ht="45" x14ac:dyDescent="0.2">
      <c r="A446" s="70" t="s">
        <v>497</v>
      </c>
      <c r="B446" s="71" t="s">
        <v>490</v>
      </c>
      <c r="C446" s="71" t="s">
        <v>498</v>
      </c>
      <c r="D446" s="71" t="s">
        <v>217</v>
      </c>
      <c r="E446" s="72">
        <v>504000</v>
      </c>
      <c r="F446" s="72">
        <v>504000</v>
      </c>
      <c r="G446" s="72">
        <v>504000</v>
      </c>
    </row>
    <row r="447" spans="1:7" ht="30" x14ac:dyDescent="0.2">
      <c r="A447" s="70" t="s">
        <v>414</v>
      </c>
      <c r="B447" s="71" t="s">
        <v>490</v>
      </c>
      <c r="C447" s="71" t="s">
        <v>498</v>
      </c>
      <c r="D447" s="71" t="s">
        <v>415</v>
      </c>
      <c r="E447" s="72">
        <v>504000</v>
      </c>
      <c r="F447" s="72">
        <v>504000</v>
      </c>
      <c r="G447" s="72">
        <v>504000</v>
      </c>
    </row>
    <row r="448" spans="1:7" ht="15" x14ac:dyDescent="0.2">
      <c r="A448" s="70" t="s">
        <v>499</v>
      </c>
      <c r="B448" s="71" t="s">
        <v>490</v>
      </c>
      <c r="C448" s="71" t="s">
        <v>498</v>
      </c>
      <c r="D448" s="71" t="s">
        <v>500</v>
      </c>
      <c r="E448" s="72">
        <v>504000</v>
      </c>
      <c r="F448" s="72">
        <v>504000</v>
      </c>
      <c r="G448" s="72">
        <v>504000</v>
      </c>
    </row>
    <row r="449" spans="1:7" ht="60" x14ac:dyDescent="0.2">
      <c r="A449" s="70" t="s">
        <v>501</v>
      </c>
      <c r="B449" s="71" t="s">
        <v>490</v>
      </c>
      <c r="C449" s="71" t="s">
        <v>502</v>
      </c>
      <c r="D449" s="71" t="s">
        <v>217</v>
      </c>
      <c r="E449" s="72">
        <v>424192</v>
      </c>
      <c r="F449" s="72">
        <v>213192</v>
      </c>
      <c r="G449" s="72">
        <v>213192</v>
      </c>
    </row>
    <row r="450" spans="1:7" ht="45" x14ac:dyDescent="0.2">
      <c r="A450" s="70" t="s">
        <v>231</v>
      </c>
      <c r="B450" s="71" t="s">
        <v>490</v>
      </c>
      <c r="C450" s="71" t="s">
        <v>502</v>
      </c>
      <c r="D450" s="71" t="s">
        <v>232</v>
      </c>
      <c r="E450" s="72">
        <v>211000</v>
      </c>
      <c r="F450" s="72">
        <v>0</v>
      </c>
      <c r="G450" s="72">
        <v>0</v>
      </c>
    </row>
    <row r="451" spans="1:7" ht="45" x14ac:dyDescent="0.2">
      <c r="A451" s="70" t="s">
        <v>233</v>
      </c>
      <c r="B451" s="71" t="s">
        <v>490</v>
      </c>
      <c r="C451" s="71" t="s">
        <v>502</v>
      </c>
      <c r="D451" s="71" t="s">
        <v>234</v>
      </c>
      <c r="E451" s="72">
        <v>211000</v>
      </c>
      <c r="F451" s="72">
        <v>0</v>
      </c>
      <c r="G451" s="72">
        <v>0</v>
      </c>
    </row>
    <row r="452" spans="1:7" ht="45" x14ac:dyDescent="0.2">
      <c r="A452" s="70" t="s">
        <v>272</v>
      </c>
      <c r="B452" s="71" t="s">
        <v>490</v>
      </c>
      <c r="C452" s="71" t="s">
        <v>502</v>
      </c>
      <c r="D452" s="71" t="s">
        <v>273</v>
      </c>
      <c r="E452" s="72">
        <v>213192</v>
      </c>
      <c r="F452" s="72">
        <v>213192</v>
      </c>
      <c r="G452" s="72">
        <v>213192</v>
      </c>
    </row>
    <row r="453" spans="1:7" ht="15" x14ac:dyDescent="0.2">
      <c r="A453" s="70" t="s">
        <v>274</v>
      </c>
      <c r="B453" s="71" t="s">
        <v>490</v>
      </c>
      <c r="C453" s="71" t="s">
        <v>502</v>
      </c>
      <c r="D453" s="71" t="s">
        <v>275</v>
      </c>
      <c r="E453" s="72">
        <v>213192</v>
      </c>
      <c r="F453" s="72">
        <v>213192</v>
      </c>
      <c r="G453" s="72">
        <v>213192</v>
      </c>
    </row>
    <row r="454" spans="1:7" ht="45" x14ac:dyDescent="0.2">
      <c r="A454" s="70" t="s">
        <v>503</v>
      </c>
      <c r="B454" s="71" t="s">
        <v>490</v>
      </c>
      <c r="C454" s="71" t="s">
        <v>504</v>
      </c>
      <c r="D454" s="71" t="s">
        <v>217</v>
      </c>
      <c r="E454" s="72">
        <v>23000</v>
      </c>
      <c r="F454" s="72">
        <v>23000</v>
      </c>
      <c r="G454" s="72">
        <v>23000</v>
      </c>
    </row>
    <row r="455" spans="1:7" ht="45" x14ac:dyDescent="0.2">
      <c r="A455" s="70" t="s">
        <v>231</v>
      </c>
      <c r="B455" s="71" t="s">
        <v>490</v>
      </c>
      <c r="C455" s="71" t="s">
        <v>504</v>
      </c>
      <c r="D455" s="71" t="s">
        <v>232</v>
      </c>
      <c r="E455" s="72">
        <v>23000</v>
      </c>
      <c r="F455" s="72">
        <v>23000</v>
      </c>
      <c r="G455" s="72">
        <v>23000</v>
      </c>
    </row>
    <row r="456" spans="1:7" ht="45" x14ac:dyDescent="0.2">
      <c r="A456" s="70" t="s">
        <v>233</v>
      </c>
      <c r="B456" s="71" t="s">
        <v>490</v>
      </c>
      <c r="C456" s="71" t="s">
        <v>504</v>
      </c>
      <c r="D456" s="71" t="s">
        <v>234</v>
      </c>
      <c r="E456" s="72">
        <v>23000</v>
      </c>
      <c r="F456" s="72">
        <v>23000</v>
      </c>
      <c r="G456" s="72">
        <v>23000</v>
      </c>
    </row>
    <row r="457" spans="1:7" ht="14.25" x14ac:dyDescent="0.2">
      <c r="A457" s="67" t="s">
        <v>505</v>
      </c>
      <c r="B457" s="68" t="s">
        <v>506</v>
      </c>
      <c r="C457" s="68" t="s">
        <v>216</v>
      </c>
      <c r="D457" s="68" t="s">
        <v>217</v>
      </c>
      <c r="E457" s="69">
        <v>40746385</v>
      </c>
      <c r="F457" s="69">
        <v>21970803</v>
      </c>
      <c r="G457" s="69">
        <v>21826523</v>
      </c>
    </row>
    <row r="458" spans="1:7" ht="15" x14ac:dyDescent="0.2">
      <c r="A458" s="70" t="s">
        <v>507</v>
      </c>
      <c r="B458" s="71" t="s">
        <v>508</v>
      </c>
      <c r="C458" s="71" t="s">
        <v>216</v>
      </c>
      <c r="D458" s="71" t="s">
        <v>217</v>
      </c>
      <c r="E458" s="72">
        <v>22363498</v>
      </c>
      <c r="F458" s="72">
        <v>21970803</v>
      </c>
      <c r="G458" s="72">
        <v>21826523</v>
      </c>
    </row>
    <row r="459" spans="1:7" ht="30" x14ac:dyDescent="0.2">
      <c r="A459" s="70" t="s">
        <v>509</v>
      </c>
      <c r="B459" s="71" t="s">
        <v>508</v>
      </c>
      <c r="C459" s="71" t="s">
        <v>510</v>
      </c>
      <c r="D459" s="71" t="s">
        <v>217</v>
      </c>
      <c r="E459" s="72">
        <v>6461010.3300000001</v>
      </c>
      <c r="F459" s="72">
        <v>6493894</v>
      </c>
      <c r="G459" s="72">
        <v>6493894</v>
      </c>
    </row>
    <row r="460" spans="1:7" ht="45" x14ac:dyDescent="0.2">
      <c r="A460" s="70" t="s">
        <v>272</v>
      </c>
      <c r="B460" s="71" t="s">
        <v>508</v>
      </c>
      <c r="C460" s="71" t="s">
        <v>510</v>
      </c>
      <c r="D460" s="71" t="s">
        <v>273</v>
      </c>
      <c r="E460" s="72">
        <v>6461010.3300000001</v>
      </c>
      <c r="F460" s="72">
        <v>6493894</v>
      </c>
      <c r="G460" s="72">
        <v>6493894</v>
      </c>
    </row>
    <row r="461" spans="1:7" ht="15" x14ac:dyDescent="0.2">
      <c r="A461" s="70" t="s">
        <v>274</v>
      </c>
      <c r="B461" s="71" t="s">
        <v>508</v>
      </c>
      <c r="C461" s="71" t="s">
        <v>510</v>
      </c>
      <c r="D461" s="71" t="s">
        <v>275</v>
      </c>
      <c r="E461" s="72">
        <v>6461010.3300000001</v>
      </c>
      <c r="F461" s="72">
        <v>6493894</v>
      </c>
      <c r="G461" s="72">
        <v>6493894</v>
      </c>
    </row>
    <row r="462" spans="1:7" ht="15" x14ac:dyDescent="0.2">
      <c r="A462" s="70" t="s">
        <v>513</v>
      </c>
      <c r="B462" s="71" t="s">
        <v>508</v>
      </c>
      <c r="C462" s="71" t="s">
        <v>867</v>
      </c>
      <c r="D462" s="71" t="s">
        <v>217</v>
      </c>
      <c r="E462" s="72">
        <v>32883.67</v>
      </c>
      <c r="F462" s="72">
        <v>0</v>
      </c>
      <c r="G462" s="72">
        <v>0</v>
      </c>
    </row>
    <row r="463" spans="1:7" ht="45" x14ac:dyDescent="0.2">
      <c r="A463" s="70" t="s">
        <v>272</v>
      </c>
      <c r="B463" s="71" t="s">
        <v>508</v>
      </c>
      <c r="C463" s="71" t="s">
        <v>867</v>
      </c>
      <c r="D463" s="71" t="s">
        <v>273</v>
      </c>
      <c r="E463" s="72">
        <v>32883.67</v>
      </c>
      <c r="F463" s="72">
        <v>0</v>
      </c>
      <c r="G463" s="72">
        <v>0</v>
      </c>
    </row>
    <row r="464" spans="1:7" ht="15" x14ac:dyDescent="0.2">
      <c r="A464" s="70" t="s">
        <v>274</v>
      </c>
      <c r="B464" s="71" t="s">
        <v>508</v>
      </c>
      <c r="C464" s="71" t="s">
        <v>867</v>
      </c>
      <c r="D464" s="71" t="s">
        <v>275</v>
      </c>
      <c r="E464" s="72">
        <v>32883.67</v>
      </c>
      <c r="F464" s="72">
        <v>0</v>
      </c>
      <c r="G464" s="72">
        <v>0</v>
      </c>
    </row>
    <row r="465" spans="1:7" ht="30" x14ac:dyDescent="0.2">
      <c r="A465" s="70" t="s">
        <v>511</v>
      </c>
      <c r="B465" s="71" t="s">
        <v>508</v>
      </c>
      <c r="C465" s="71" t="s">
        <v>512</v>
      </c>
      <c r="D465" s="71" t="s">
        <v>217</v>
      </c>
      <c r="E465" s="72">
        <v>13769045</v>
      </c>
      <c r="F465" s="72">
        <v>13769045</v>
      </c>
      <c r="G465" s="72">
        <v>13769045</v>
      </c>
    </row>
    <row r="466" spans="1:7" ht="45" x14ac:dyDescent="0.2">
      <c r="A466" s="70" t="s">
        <v>272</v>
      </c>
      <c r="B466" s="71" t="s">
        <v>508</v>
      </c>
      <c r="C466" s="71" t="s">
        <v>512</v>
      </c>
      <c r="D466" s="71" t="s">
        <v>273</v>
      </c>
      <c r="E466" s="72">
        <v>13769045</v>
      </c>
      <c r="F466" s="72">
        <v>13769045</v>
      </c>
      <c r="G466" s="72">
        <v>13769045</v>
      </c>
    </row>
    <row r="467" spans="1:7" ht="15" x14ac:dyDescent="0.2">
      <c r="A467" s="70" t="s">
        <v>274</v>
      </c>
      <c r="B467" s="71" t="s">
        <v>508</v>
      </c>
      <c r="C467" s="71" t="s">
        <v>512</v>
      </c>
      <c r="D467" s="71" t="s">
        <v>275</v>
      </c>
      <c r="E467" s="72">
        <v>5704550</v>
      </c>
      <c r="F467" s="72">
        <v>5704550</v>
      </c>
      <c r="G467" s="72">
        <v>5704550</v>
      </c>
    </row>
    <row r="468" spans="1:7" ht="15" x14ac:dyDescent="0.2">
      <c r="A468" s="70" t="s">
        <v>383</v>
      </c>
      <c r="B468" s="71" t="s">
        <v>508</v>
      </c>
      <c r="C468" s="71" t="s">
        <v>512</v>
      </c>
      <c r="D468" s="71" t="s">
        <v>384</v>
      </c>
      <c r="E468" s="72">
        <v>8064495</v>
      </c>
      <c r="F468" s="72">
        <v>8064495</v>
      </c>
      <c r="G468" s="72">
        <v>8064495</v>
      </c>
    </row>
    <row r="469" spans="1:7" ht="15" x14ac:dyDescent="0.2">
      <c r="A469" s="70" t="s">
        <v>513</v>
      </c>
      <c r="B469" s="71" t="s">
        <v>508</v>
      </c>
      <c r="C469" s="71" t="s">
        <v>514</v>
      </c>
      <c r="D469" s="71" t="s">
        <v>217</v>
      </c>
      <c r="E469" s="72">
        <v>557275</v>
      </c>
      <c r="F469" s="72">
        <v>164580</v>
      </c>
      <c r="G469" s="72">
        <v>20300</v>
      </c>
    </row>
    <row r="470" spans="1:7" ht="45" x14ac:dyDescent="0.2">
      <c r="A470" s="70" t="s">
        <v>231</v>
      </c>
      <c r="B470" s="71" t="s">
        <v>508</v>
      </c>
      <c r="C470" s="71" t="s">
        <v>514</v>
      </c>
      <c r="D470" s="71" t="s">
        <v>232</v>
      </c>
      <c r="E470" s="72">
        <v>426675</v>
      </c>
      <c r="F470" s="72">
        <v>164580</v>
      </c>
      <c r="G470" s="72">
        <v>20300</v>
      </c>
    </row>
    <row r="471" spans="1:7" ht="45" x14ac:dyDescent="0.2">
      <c r="A471" s="70" t="s">
        <v>233</v>
      </c>
      <c r="B471" s="71" t="s">
        <v>508</v>
      </c>
      <c r="C471" s="71" t="s">
        <v>514</v>
      </c>
      <c r="D471" s="71" t="s">
        <v>234</v>
      </c>
      <c r="E471" s="72">
        <v>426675</v>
      </c>
      <c r="F471" s="72">
        <v>164580</v>
      </c>
      <c r="G471" s="72">
        <v>20300</v>
      </c>
    </row>
    <row r="472" spans="1:7" ht="45" x14ac:dyDescent="0.2">
      <c r="A472" s="70" t="s">
        <v>272</v>
      </c>
      <c r="B472" s="71" t="s">
        <v>508</v>
      </c>
      <c r="C472" s="71" t="s">
        <v>514</v>
      </c>
      <c r="D472" s="71" t="s">
        <v>273</v>
      </c>
      <c r="E472" s="72">
        <v>130600</v>
      </c>
      <c r="F472" s="72">
        <v>0</v>
      </c>
      <c r="G472" s="72">
        <v>0</v>
      </c>
    </row>
    <row r="473" spans="1:7" ht="15" x14ac:dyDescent="0.2">
      <c r="A473" s="70" t="s">
        <v>274</v>
      </c>
      <c r="B473" s="71" t="s">
        <v>508</v>
      </c>
      <c r="C473" s="71" t="s">
        <v>514</v>
      </c>
      <c r="D473" s="71" t="s">
        <v>275</v>
      </c>
      <c r="E473" s="72">
        <v>130600</v>
      </c>
      <c r="F473" s="72">
        <v>0</v>
      </c>
      <c r="G473" s="72">
        <v>0</v>
      </c>
    </row>
    <row r="474" spans="1:7" ht="45" x14ac:dyDescent="0.2">
      <c r="A474" s="70" t="s">
        <v>868</v>
      </c>
      <c r="B474" s="71" t="s">
        <v>508</v>
      </c>
      <c r="C474" s="71" t="s">
        <v>515</v>
      </c>
      <c r="D474" s="71" t="s">
        <v>217</v>
      </c>
      <c r="E474" s="72">
        <v>1543284</v>
      </c>
      <c r="F474" s="72">
        <v>1543284</v>
      </c>
      <c r="G474" s="72">
        <v>1543284</v>
      </c>
    </row>
    <row r="475" spans="1:7" ht="75" x14ac:dyDescent="0.2">
      <c r="A475" s="70" t="s">
        <v>222</v>
      </c>
      <c r="B475" s="71" t="s">
        <v>508</v>
      </c>
      <c r="C475" s="71" t="s">
        <v>515</v>
      </c>
      <c r="D475" s="71" t="s">
        <v>223</v>
      </c>
      <c r="E475" s="72">
        <v>1509554</v>
      </c>
      <c r="F475" s="72">
        <v>1509554</v>
      </c>
      <c r="G475" s="72">
        <v>1509554</v>
      </c>
    </row>
    <row r="476" spans="1:7" ht="30" x14ac:dyDescent="0.2">
      <c r="A476" s="70" t="s">
        <v>303</v>
      </c>
      <c r="B476" s="71" t="s">
        <v>508</v>
      </c>
      <c r="C476" s="71" t="s">
        <v>515</v>
      </c>
      <c r="D476" s="71" t="s">
        <v>304</v>
      </c>
      <c r="E476" s="72">
        <v>1509554</v>
      </c>
      <c r="F476" s="72">
        <v>1509554</v>
      </c>
      <c r="G476" s="72">
        <v>1509554</v>
      </c>
    </row>
    <row r="477" spans="1:7" ht="45" x14ac:dyDescent="0.2">
      <c r="A477" s="70" t="s">
        <v>231</v>
      </c>
      <c r="B477" s="71" t="s">
        <v>508</v>
      </c>
      <c r="C477" s="71" t="s">
        <v>515</v>
      </c>
      <c r="D477" s="71" t="s">
        <v>232</v>
      </c>
      <c r="E477" s="72">
        <v>33730</v>
      </c>
      <c r="F477" s="72">
        <v>33730</v>
      </c>
      <c r="G477" s="72">
        <v>33730</v>
      </c>
    </row>
    <row r="478" spans="1:7" ht="45" x14ac:dyDescent="0.2">
      <c r="A478" s="70" t="s">
        <v>233</v>
      </c>
      <c r="B478" s="71" t="s">
        <v>508</v>
      </c>
      <c r="C478" s="71" t="s">
        <v>515</v>
      </c>
      <c r="D478" s="71" t="s">
        <v>234</v>
      </c>
      <c r="E478" s="72">
        <v>33730</v>
      </c>
      <c r="F478" s="72">
        <v>33730</v>
      </c>
      <c r="G478" s="72">
        <v>33730</v>
      </c>
    </row>
    <row r="479" spans="1:7" ht="15" x14ac:dyDescent="0.2">
      <c r="A479" s="70" t="s">
        <v>869</v>
      </c>
      <c r="B479" s="71" t="s">
        <v>870</v>
      </c>
      <c r="C479" s="71" t="s">
        <v>216</v>
      </c>
      <c r="D479" s="71" t="s">
        <v>217</v>
      </c>
      <c r="E479" s="72">
        <v>18382887</v>
      </c>
      <c r="F479" s="72">
        <v>0</v>
      </c>
      <c r="G479" s="72">
        <v>0</v>
      </c>
    </row>
    <row r="480" spans="1:7" ht="30" x14ac:dyDescent="0.2">
      <c r="A480" s="70" t="s">
        <v>509</v>
      </c>
      <c r="B480" s="71" t="s">
        <v>870</v>
      </c>
      <c r="C480" s="71" t="s">
        <v>510</v>
      </c>
      <c r="D480" s="71" t="s">
        <v>217</v>
      </c>
      <c r="E480" s="72">
        <v>18382887</v>
      </c>
      <c r="F480" s="72">
        <v>0</v>
      </c>
      <c r="G480" s="72">
        <v>0</v>
      </c>
    </row>
    <row r="481" spans="1:7" ht="45" x14ac:dyDescent="0.2">
      <c r="A481" s="70" t="s">
        <v>272</v>
      </c>
      <c r="B481" s="71" t="s">
        <v>870</v>
      </c>
      <c r="C481" s="71" t="s">
        <v>510</v>
      </c>
      <c r="D481" s="71" t="s">
        <v>273</v>
      </c>
      <c r="E481" s="72">
        <v>18382887</v>
      </c>
      <c r="F481" s="72">
        <v>0</v>
      </c>
      <c r="G481" s="72">
        <v>0</v>
      </c>
    </row>
    <row r="482" spans="1:7" ht="15" x14ac:dyDescent="0.2">
      <c r="A482" s="70" t="s">
        <v>274</v>
      </c>
      <c r="B482" s="71" t="s">
        <v>870</v>
      </c>
      <c r="C482" s="71" t="s">
        <v>510</v>
      </c>
      <c r="D482" s="71" t="s">
        <v>275</v>
      </c>
      <c r="E482" s="72">
        <v>18382887</v>
      </c>
      <c r="F482" s="72">
        <v>0</v>
      </c>
      <c r="G482" s="72">
        <v>0</v>
      </c>
    </row>
    <row r="483" spans="1:7" ht="30" x14ac:dyDescent="0.2">
      <c r="A483" s="70" t="s">
        <v>516</v>
      </c>
      <c r="B483" s="71" t="s">
        <v>517</v>
      </c>
      <c r="C483" s="71" t="s">
        <v>216</v>
      </c>
      <c r="D483" s="71" t="s">
        <v>217</v>
      </c>
      <c r="E483" s="72">
        <v>5474778.8200000003</v>
      </c>
      <c r="F483" s="72">
        <v>5464305</v>
      </c>
      <c r="G483" s="72">
        <v>5464305</v>
      </c>
    </row>
    <row r="484" spans="1:7" ht="30" x14ac:dyDescent="0.2">
      <c r="A484" s="70" t="s">
        <v>518</v>
      </c>
      <c r="B484" s="71" t="s">
        <v>519</v>
      </c>
      <c r="C484" s="71" t="s">
        <v>216</v>
      </c>
      <c r="D484" s="71" t="s">
        <v>217</v>
      </c>
      <c r="E484" s="72">
        <v>5474778.8200000003</v>
      </c>
      <c r="F484" s="72">
        <v>5464305</v>
      </c>
      <c r="G484" s="72">
        <v>5464305</v>
      </c>
    </row>
    <row r="485" spans="1:7" ht="15" x14ac:dyDescent="0.2">
      <c r="A485" s="70" t="s">
        <v>520</v>
      </c>
      <c r="B485" s="71" t="s">
        <v>519</v>
      </c>
      <c r="C485" s="71" t="s">
        <v>521</v>
      </c>
      <c r="D485" s="71" t="s">
        <v>217</v>
      </c>
      <c r="E485" s="72">
        <v>5474778.8200000003</v>
      </c>
      <c r="F485" s="72">
        <v>5464305</v>
      </c>
      <c r="G485" s="72">
        <v>5464305</v>
      </c>
    </row>
    <row r="486" spans="1:7" ht="30" x14ac:dyDescent="0.2">
      <c r="A486" s="70" t="s">
        <v>522</v>
      </c>
      <c r="B486" s="71" t="s">
        <v>519</v>
      </c>
      <c r="C486" s="71" t="s">
        <v>521</v>
      </c>
      <c r="D486" s="71" t="s">
        <v>523</v>
      </c>
      <c r="E486" s="72">
        <v>5474778.8200000003</v>
      </c>
      <c r="F486" s="72">
        <v>5464305</v>
      </c>
      <c r="G486" s="72">
        <v>5464305</v>
      </c>
    </row>
    <row r="487" spans="1:7" ht="15" x14ac:dyDescent="0.2">
      <c r="A487" s="70" t="s">
        <v>524</v>
      </c>
      <c r="B487" s="71" t="s">
        <v>519</v>
      </c>
      <c r="C487" s="71" t="s">
        <v>521</v>
      </c>
      <c r="D487" s="71" t="s">
        <v>525</v>
      </c>
      <c r="E487" s="72">
        <v>5474778.8200000003</v>
      </c>
      <c r="F487" s="72">
        <v>5464305</v>
      </c>
      <c r="G487" s="72">
        <v>5464305</v>
      </c>
    </row>
    <row r="488" spans="1:7" ht="57" x14ac:dyDescent="0.2">
      <c r="A488" s="67" t="s">
        <v>526</v>
      </c>
      <c r="B488" s="68" t="s">
        <v>527</v>
      </c>
      <c r="C488" s="68" t="s">
        <v>216</v>
      </c>
      <c r="D488" s="68" t="s">
        <v>217</v>
      </c>
      <c r="E488" s="69">
        <v>7287000</v>
      </c>
      <c r="F488" s="69">
        <v>6584000</v>
      </c>
      <c r="G488" s="69">
        <v>6584000</v>
      </c>
    </row>
    <row r="489" spans="1:7" ht="45" x14ac:dyDescent="0.2">
      <c r="A489" s="70" t="s">
        <v>528</v>
      </c>
      <c r="B489" s="71" t="s">
        <v>529</v>
      </c>
      <c r="C489" s="71" t="s">
        <v>216</v>
      </c>
      <c r="D489" s="71" t="s">
        <v>217</v>
      </c>
      <c r="E489" s="72">
        <v>5084000</v>
      </c>
      <c r="F489" s="72">
        <v>5084000</v>
      </c>
      <c r="G489" s="72">
        <v>5084000</v>
      </c>
    </row>
    <row r="490" spans="1:7" ht="45" x14ac:dyDescent="0.2">
      <c r="A490" s="70" t="s">
        <v>530</v>
      </c>
      <c r="B490" s="71" t="s">
        <v>529</v>
      </c>
      <c r="C490" s="71" t="s">
        <v>531</v>
      </c>
      <c r="D490" s="71" t="s">
        <v>217</v>
      </c>
      <c r="E490" s="72">
        <v>2584000</v>
      </c>
      <c r="F490" s="72">
        <v>2584000</v>
      </c>
      <c r="G490" s="72">
        <v>2584000</v>
      </c>
    </row>
    <row r="491" spans="1:7" ht="15" x14ac:dyDescent="0.2">
      <c r="A491" s="70" t="s">
        <v>293</v>
      </c>
      <c r="B491" s="71" t="s">
        <v>529</v>
      </c>
      <c r="C491" s="71" t="s">
        <v>531</v>
      </c>
      <c r="D491" s="71" t="s">
        <v>294</v>
      </c>
      <c r="E491" s="72">
        <v>2584000</v>
      </c>
      <c r="F491" s="72">
        <v>2584000</v>
      </c>
      <c r="G491" s="72">
        <v>2584000</v>
      </c>
    </row>
    <row r="492" spans="1:7" ht="15" x14ac:dyDescent="0.2">
      <c r="A492" s="70" t="s">
        <v>532</v>
      </c>
      <c r="B492" s="71" t="s">
        <v>529</v>
      </c>
      <c r="C492" s="71" t="s">
        <v>531</v>
      </c>
      <c r="D492" s="71" t="s">
        <v>533</v>
      </c>
      <c r="E492" s="72">
        <v>2584000</v>
      </c>
      <c r="F492" s="72">
        <v>2584000</v>
      </c>
      <c r="G492" s="72">
        <v>2584000</v>
      </c>
    </row>
    <row r="493" spans="1:7" ht="45" x14ac:dyDescent="0.2">
      <c r="A493" s="70" t="s">
        <v>534</v>
      </c>
      <c r="B493" s="71" t="s">
        <v>529</v>
      </c>
      <c r="C493" s="71" t="s">
        <v>535</v>
      </c>
      <c r="D493" s="71" t="s">
        <v>217</v>
      </c>
      <c r="E493" s="72">
        <v>2500000</v>
      </c>
      <c r="F493" s="72">
        <v>2500000</v>
      </c>
      <c r="G493" s="72">
        <v>2500000</v>
      </c>
    </row>
    <row r="494" spans="1:7" ht="15" x14ac:dyDescent="0.2">
      <c r="A494" s="70" t="s">
        <v>293</v>
      </c>
      <c r="B494" s="71" t="s">
        <v>529</v>
      </c>
      <c r="C494" s="71" t="s">
        <v>535</v>
      </c>
      <c r="D494" s="71" t="s">
        <v>294</v>
      </c>
      <c r="E494" s="72">
        <v>2500000</v>
      </c>
      <c r="F494" s="72">
        <v>2500000</v>
      </c>
      <c r="G494" s="72">
        <v>2500000</v>
      </c>
    </row>
    <row r="495" spans="1:7" ht="15" x14ac:dyDescent="0.2">
      <c r="A495" s="70" t="s">
        <v>532</v>
      </c>
      <c r="B495" s="71" t="s">
        <v>529</v>
      </c>
      <c r="C495" s="71" t="s">
        <v>535</v>
      </c>
      <c r="D495" s="71" t="s">
        <v>533</v>
      </c>
      <c r="E495" s="72">
        <v>2500000</v>
      </c>
      <c r="F495" s="72">
        <v>2500000</v>
      </c>
      <c r="G495" s="72">
        <v>2500000</v>
      </c>
    </row>
    <row r="496" spans="1:7" ht="15" x14ac:dyDescent="0.2">
      <c r="A496" s="70" t="s">
        <v>536</v>
      </c>
      <c r="B496" s="71" t="s">
        <v>537</v>
      </c>
      <c r="C496" s="71" t="s">
        <v>216</v>
      </c>
      <c r="D496" s="71" t="s">
        <v>217</v>
      </c>
      <c r="E496" s="72">
        <v>2203000</v>
      </c>
      <c r="F496" s="72">
        <v>1500000</v>
      </c>
      <c r="G496" s="72">
        <v>1500000</v>
      </c>
    </row>
    <row r="497" spans="1:7" ht="45" x14ac:dyDescent="0.2">
      <c r="A497" s="70" t="s">
        <v>538</v>
      </c>
      <c r="B497" s="71" t="s">
        <v>537</v>
      </c>
      <c r="C497" s="71" t="s">
        <v>539</v>
      </c>
      <c r="D497" s="71" t="s">
        <v>217</v>
      </c>
      <c r="E497" s="72">
        <v>2203000</v>
      </c>
      <c r="F497" s="72">
        <v>1500000</v>
      </c>
      <c r="G497" s="72">
        <v>1500000</v>
      </c>
    </row>
    <row r="498" spans="1:7" ht="15" x14ac:dyDescent="0.2">
      <c r="A498" s="70" t="s">
        <v>293</v>
      </c>
      <c r="B498" s="71" t="s">
        <v>537</v>
      </c>
      <c r="C498" s="71" t="s">
        <v>539</v>
      </c>
      <c r="D498" s="71" t="s">
        <v>294</v>
      </c>
      <c r="E498" s="72">
        <v>2203000</v>
      </c>
      <c r="F498" s="72">
        <v>1500000</v>
      </c>
      <c r="G498" s="72">
        <v>1500000</v>
      </c>
    </row>
    <row r="499" spans="1:7" ht="15" x14ac:dyDescent="0.2">
      <c r="A499" s="70" t="s">
        <v>532</v>
      </c>
      <c r="B499" s="71" t="s">
        <v>537</v>
      </c>
      <c r="C499" s="71" t="s">
        <v>539</v>
      </c>
      <c r="D499" s="71" t="s">
        <v>533</v>
      </c>
      <c r="E499" s="72">
        <v>2203000</v>
      </c>
      <c r="F499" s="72">
        <v>1500000</v>
      </c>
      <c r="G499" s="72">
        <v>1500000</v>
      </c>
    </row>
    <row r="500" spans="1:7" ht="26.25" customHeight="1" x14ac:dyDescent="0.2">
      <c r="A500" s="67" t="s">
        <v>540</v>
      </c>
      <c r="B500" s="68"/>
      <c r="C500" s="68"/>
      <c r="D500" s="68"/>
      <c r="E500" s="69">
        <v>1356398494.1300001</v>
      </c>
      <c r="F500" s="69">
        <v>1234627873.4400001</v>
      </c>
      <c r="G500" s="69">
        <v>1682359060.0699999</v>
      </c>
    </row>
    <row r="501" spans="1:7" ht="15" x14ac:dyDescent="0.2">
      <c r="A501" s="73"/>
      <c r="B501" s="74"/>
      <c r="C501" s="74"/>
      <c r="D501" s="74"/>
      <c r="E501" s="75"/>
      <c r="F501" s="75"/>
      <c r="G501" s="75"/>
    </row>
    <row r="502" spans="1:7" ht="15" x14ac:dyDescent="0.2">
      <c r="A502" s="73"/>
      <c r="B502" s="74"/>
      <c r="C502" s="74"/>
      <c r="D502" s="74"/>
      <c r="E502" s="75"/>
      <c r="F502" s="75"/>
      <c r="G502" s="75"/>
    </row>
    <row r="503" spans="1:7" ht="15" x14ac:dyDescent="0.2">
      <c r="A503" s="73"/>
      <c r="B503" s="74"/>
      <c r="C503" s="74"/>
      <c r="D503" s="74"/>
      <c r="E503" s="75"/>
      <c r="F503" s="75"/>
      <c r="G503" s="75"/>
    </row>
    <row r="504" spans="1:7" ht="15" x14ac:dyDescent="0.2">
      <c r="A504" s="73"/>
      <c r="B504" s="74"/>
      <c r="C504" s="74"/>
      <c r="D504" s="74"/>
      <c r="E504" s="75"/>
      <c r="F504" s="75"/>
      <c r="G504" s="75"/>
    </row>
    <row r="505" spans="1:7" ht="14.25" x14ac:dyDescent="0.2">
      <c r="A505" s="244"/>
      <c r="B505" s="244"/>
      <c r="C505" s="244"/>
      <c r="D505" s="244"/>
      <c r="E505" s="76"/>
      <c r="F505" s="76"/>
      <c r="G505" s="76"/>
    </row>
  </sheetData>
  <mergeCells count="11">
    <mergeCell ref="A505:D505"/>
    <mergeCell ref="F4:G4"/>
    <mergeCell ref="F3:H3"/>
    <mergeCell ref="F1:G1"/>
    <mergeCell ref="A6:G6"/>
    <mergeCell ref="A7:E7"/>
    <mergeCell ref="A8:A9"/>
    <mergeCell ref="B8:D8"/>
    <mergeCell ref="E8:E9"/>
    <mergeCell ref="F8:F9"/>
    <mergeCell ref="G8:G9"/>
  </mergeCells>
  <pageMargins left="0.51181102362204722" right="0.31496062992125984" top="0.35433070866141736" bottom="0.15748031496062992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7"/>
  <sheetViews>
    <sheetView workbookViewId="0">
      <selection activeCell="G4" sqref="G4:H4"/>
    </sheetView>
  </sheetViews>
  <sheetFormatPr defaultRowHeight="12.75" x14ac:dyDescent="0.2"/>
  <cols>
    <col min="1" max="1" width="40" customWidth="1"/>
    <col min="2" max="2" width="5.5703125" customWidth="1"/>
    <col min="3" max="3" width="6.140625" customWidth="1"/>
    <col min="4" max="4" width="13.140625" customWidth="1"/>
    <col min="5" max="5" width="6.42578125" customWidth="1"/>
    <col min="6" max="6" width="18.28515625" customWidth="1"/>
    <col min="7" max="7" width="15.5703125" customWidth="1"/>
    <col min="8" max="8" width="16" customWidth="1"/>
  </cols>
  <sheetData>
    <row r="1" spans="1:8" ht="15" x14ac:dyDescent="0.25">
      <c r="A1" s="77"/>
      <c r="B1" s="78"/>
      <c r="C1" s="78"/>
      <c r="D1" s="78"/>
      <c r="E1" s="78"/>
      <c r="F1" s="78"/>
      <c r="G1" s="245" t="s">
        <v>824</v>
      </c>
      <c r="H1" s="245"/>
    </row>
    <row r="2" spans="1:8" ht="15" x14ac:dyDescent="0.25">
      <c r="A2" s="77"/>
      <c r="B2" s="78"/>
      <c r="C2" s="78"/>
      <c r="D2" s="78"/>
      <c r="E2" s="78"/>
      <c r="F2" s="78"/>
      <c r="G2" s="253" t="s">
        <v>1</v>
      </c>
      <c r="H2" s="253"/>
    </row>
    <row r="3" spans="1:8" ht="15" x14ac:dyDescent="0.25">
      <c r="A3" s="77"/>
      <c r="B3" s="78"/>
      <c r="C3" s="78"/>
      <c r="D3" s="78"/>
      <c r="E3" s="78"/>
      <c r="F3" s="78"/>
      <c r="G3" s="245" t="s">
        <v>2</v>
      </c>
      <c r="H3" s="245"/>
    </row>
    <row r="4" spans="1:8" ht="15" x14ac:dyDescent="0.25">
      <c r="A4" s="77"/>
      <c r="B4" s="78"/>
      <c r="C4" s="78"/>
      <c r="D4" s="78"/>
      <c r="E4" s="78"/>
      <c r="F4" s="78"/>
      <c r="G4" s="245" t="s">
        <v>982</v>
      </c>
      <c r="H4" s="245"/>
    </row>
    <row r="5" spans="1:8" ht="15" x14ac:dyDescent="0.25">
      <c r="A5" s="77"/>
      <c r="B5" s="78"/>
      <c r="C5" s="78"/>
      <c r="D5" s="78"/>
      <c r="E5" s="78"/>
      <c r="F5" s="78"/>
      <c r="G5" s="79"/>
      <c r="H5" s="59"/>
    </row>
    <row r="6" spans="1:8" ht="49.5" customHeight="1" x14ac:dyDescent="0.2">
      <c r="A6" s="254" t="s">
        <v>542</v>
      </c>
      <c r="B6" s="254"/>
      <c r="C6" s="254"/>
      <c r="D6" s="254"/>
      <c r="E6" s="254"/>
      <c r="F6" s="254"/>
      <c r="G6" s="254"/>
      <c r="H6" s="254"/>
    </row>
    <row r="7" spans="1:8" ht="15" x14ac:dyDescent="0.25">
      <c r="A7" s="80"/>
      <c r="B7" s="81"/>
      <c r="C7" s="81"/>
      <c r="D7" s="81"/>
      <c r="E7" s="81"/>
      <c r="F7" s="82"/>
      <c r="G7" s="82"/>
      <c r="H7" s="83" t="s">
        <v>199</v>
      </c>
    </row>
    <row r="8" spans="1:8" ht="14.25" x14ac:dyDescent="0.2">
      <c r="A8" s="255" t="s">
        <v>206</v>
      </c>
      <c r="B8" s="256" t="s">
        <v>207</v>
      </c>
      <c r="C8" s="256"/>
      <c r="D8" s="256"/>
      <c r="E8" s="256"/>
      <c r="F8" s="257" t="s">
        <v>196</v>
      </c>
      <c r="G8" s="257" t="s">
        <v>197</v>
      </c>
      <c r="H8" s="257" t="s">
        <v>198</v>
      </c>
    </row>
    <row r="9" spans="1:8" ht="106.5" customHeight="1" x14ac:dyDescent="0.2">
      <c r="A9" s="255"/>
      <c r="B9" s="84" t="s">
        <v>543</v>
      </c>
      <c r="C9" s="85" t="s">
        <v>211</v>
      </c>
      <c r="D9" s="85" t="s">
        <v>212</v>
      </c>
      <c r="E9" s="85" t="s">
        <v>213</v>
      </c>
      <c r="F9" s="257"/>
      <c r="G9" s="257"/>
      <c r="H9" s="257"/>
    </row>
    <row r="10" spans="1:8" ht="28.5" x14ac:dyDescent="0.2">
      <c r="A10" s="67" t="s">
        <v>544</v>
      </c>
      <c r="B10" s="68" t="s">
        <v>545</v>
      </c>
      <c r="C10" s="68" t="s">
        <v>546</v>
      </c>
      <c r="D10" s="68" t="s">
        <v>216</v>
      </c>
      <c r="E10" s="68" t="s">
        <v>217</v>
      </c>
      <c r="F10" s="69">
        <v>27227015.82</v>
      </c>
      <c r="G10" s="69">
        <v>36363474.5</v>
      </c>
      <c r="H10" s="69">
        <v>46725802</v>
      </c>
    </row>
    <row r="11" spans="1:8" ht="15" x14ac:dyDescent="0.2">
      <c r="A11" s="70" t="s">
        <v>547</v>
      </c>
      <c r="B11" s="71" t="s">
        <v>545</v>
      </c>
      <c r="C11" s="71" t="s">
        <v>215</v>
      </c>
      <c r="D11" s="71" t="s">
        <v>216</v>
      </c>
      <c r="E11" s="71" t="s">
        <v>217</v>
      </c>
      <c r="F11" s="72">
        <v>14465237</v>
      </c>
      <c r="G11" s="72">
        <v>24315169.5</v>
      </c>
      <c r="H11" s="72">
        <v>34677497</v>
      </c>
    </row>
    <row r="12" spans="1:8" ht="60" x14ac:dyDescent="0.2">
      <c r="A12" s="70" t="s">
        <v>548</v>
      </c>
      <c r="B12" s="71" t="s">
        <v>545</v>
      </c>
      <c r="C12" s="71" t="s">
        <v>250</v>
      </c>
      <c r="D12" s="71" t="s">
        <v>216</v>
      </c>
      <c r="E12" s="71" t="s">
        <v>217</v>
      </c>
      <c r="F12" s="72">
        <v>14465237</v>
      </c>
      <c r="G12" s="72">
        <v>14465237</v>
      </c>
      <c r="H12" s="72">
        <v>14465237</v>
      </c>
    </row>
    <row r="13" spans="1:8" ht="45" x14ac:dyDescent="0.2">
      <c r="A13" s="70" t="s">
        <v>600</v>
      </c>
      <c r="B13" s="71" t="s">
        <v>545</v>
      </c>
      <c r="C13" s="71" t="s">
        <v>250</v>
      </c>
      <c r="D13" s="71" t="s">
        <v>251</v>
      </c>
      <c r="E13" s="71" t="s">
        <v>217</v>
      </c>
      <c r="F13" s="72">
        <v>13607320</v>
      </c>
      <c r="G13" s="72">
        <v>13607320</v>
      </c>
      <c r="H13" s="72">
        <v>13607320</v>
      </c>
    </row>
    <row r="14" spans="1:8" ht="90" x14ac:dyDescent="0.2">
      <c r="A14" s="70" t="s">
        <v>549</v>
      </c>
      <c r="B14" s="71" t="s">
        <v>545</v>
      </c>
      <c r="C14" s="71" t="s">
        <v>250</v>
      </c>
      <c r="D14" s="71" t="s">
        <v>251</v>
      </c>
      <c r="E14" s="71" t="s">
        <v>223</v>
      </c>
      <c r="F14" s="72">
        <v>13303630</v>
      </c>
      <c r="G14" s="72">
        <v>13303630</v>
      </c>
      <c r="H14" s="72">
        <v>13303630</v>
      </c>
    </row>
    <row r="15" spans="1:8" ht="45" x14ac:dyDescent="0.2">
      <c r="A15" s="70" t="s">
        <v>550</v>
      </c>
      <c r="B15" s="71" t="s">
        <v>545</v>
      </c>
      <c r="C15" s="71" t="s">
        <v>250</v>
      </c>
      <c r="D15" s="71" t="s">
        <v>251</v>
      </c>
      <c r="E15" s="71" t="s">
        <v>225</v>
      </c>
      <c r="F15" s="72">
        <v>13303630</v>
      </c>
      <c r="G15" s="72">
        <v>13303630</v>
      </c>
      <c r="H15" s="72">
        <v>13303630</v>
      </c>
    </row>
    <row r="16" spans="1:8" ht="45" x14ac:dyDescent="0.2">
      <c r="A16" s="70" t="s">
        <v>551</v>
      </c>
      <c r="B16" s="71" t="s">
        <v>545</v>
      </c>
      <c r="C16" s="71" t="s">
        <v>250</v>
      </c>
      <c r="D16" s="71" t="s">
        <v>251</v>
      </c>
      <c r="E16" s="71" t="s">
        <v>232</v>
      </c>
      <c r="F16" s="72">
        <v>282690</v>
      </c>
      <c r="G16" s="72">
        <v>282690</v>
      </c>
      <c r="H16" s="72">
        <v>282690</v>
      </c>
    </row>
    <row r="17" spans="1:8" ht="45" x14ac:dyDescent="0.2">
      <c r="A17" s="70" t="s">
        <v>552</v>
      </c>
      <c r="B17" s="71" t="s">
        <v>545</v>
      </c>
      <c r="C17" s="71" t="s">
        <v>250</v>
      </c>
      <c r="D17" s="71" t="s">
        <v>251</v>
      </c>
      <c r="E17" s="71" t="s">
        <v>234</v>
      </c>
      <c r="F17" s="72">
        <v>282690</v>
      </c>
      <c r="G17" s="72">
        <v>282690</v>
      </c>
      <c r="H17" s="72">
        <v>282690</v>
      </c>
    </row>
    <row r="18" spans="1:8" ht="15" x14ac:dyDescent="0.2">
      <c r="A18" s="70" t="s">
        <v>553</v>
      </c>
      <c r="B18" s="71" t="s">
        <v>545</v>
      </c>
      <c r="C18" s="71" t="s">
        <v>250</v>
      </c>
      <c r="D18" s="71" t="s">
        <v>251</v>
      </c>
      <c r="E18" s="71" t="s">
        <v>242</v>
      </c>
      <c r="F18" s="72">
        <v>21000</v>
      </c>
      <c r="G18" s="72">
        <v>21000</v>
      </c>
      <c r="H18" s="72">
        <v>21000</v>
      </c>
    </row>
    <row r="19" spans="1:8" ht="30" x14ac:dyDescent="0.2">
      <c r="A19" s="70" t="s">
        <v>554</v>
      </c>
      <c r="B19" s="71" t="s">
        <v>545</v>
      </c>
      <c r="C19" s="71" t="s">
        <v>250</v>
      </c>
      <c r="D19" s="71" t="s">
        <v>251</v>
      </c>
      <c r="E19" s="71" t="s">
        <v>244</v>
      </c>
      <c r="F19" s="72">
        <v>21000</v>
      </c>
      <c r="G19" s="72">
        <v>21000</v>
      </c>
      <c r="H19" s="72">
        <v>21000</v>
      </c>
    </row>
    <row r="20" spans="1:8" ht="45" x14ac:dyDescent="0.2">
      <c r="A20" s="70" t="s">
        <v>555</v>
      </c>
      <c r="B20" s="71" t="s">
        <v>545</v>
      </c>
      <c r="C20" s="71" t="s">
        <v>250</v>
      </c>
      <c r="D20" s="71" t="s">
        <v>253</v>
      </c>
      <c r="E20" s="71" t="s">
        <v>217</v>
      </c>
      <c r="F20" s="72">
        <v>857917</v>
      </c>
      <c r="G20" s="72">
        <v>857917</v>
      </c>
      <c r="H20" s="72">
        <v>857917</v>
      </c>
    </row>
    <row r="21" spans="1:8" ht="45" x14ac:dyDescent="0.2">
      <c r="A21" s="70" t="s">
        <v>551</v>
      </c>
      <c r="B21" s="71" t="s">
        <v>545</v>
      </c>
      <c r="C21" s="71" t="s">
        <v>250</v>
      </c>
      <c r="D21" s="71" t="s">
        <v>253</v>
      </c>
      <c r="E21" s="71" t="s">
        <v>232</v>
      </c>
      <c r="F21" s="72">
        <v>857917</v>
      </c>
      <c r="G21" s="72">
        <v>857917</v>
      </c>
      <c r="H21" s="72">
        <v>857917</v>
      </c>
    </row>
    <row r="22" spans="1:8" ht="45" x14ac:dyDescent="0.2">
      <c r="A22" s="70" t="s">
        <v>552</v>
      </c>
      <c r="B22" s="71" t="s">
        <v>545</v>
      </c>
      <c r="C22" s="71" t="s">
        <v>250</v>
      </c>
      <c r="D22" s="71" t="s">
        <v>253</v>
      </c>
      <c r="E22" s="71" t="s">
        <v>234</v>
      </c>
      <c r="F22" s="72">
        <v>857917</v>
      </c>
      <c r="G22" s="72">
        <v>857917</v>
      </c>
      <c r="H22" s="72">
        <v>857917</v>
      </c>
    </row>
    <row r="23" spans="1:8" ht="30" x14ac:dyDescent="0.2">
      <c r="A23" s="70" t="s">
        <v>556</v>
      </c>
      <c r="B23" s="71" t="s">
        <v>545</v>
      </c>
      <c r="C23" s="71" t="s">
        <v>265</v>
      </c>
      <c r="D23" s="71" t="s">
        <v>216</v>
      </c>
      <c r="E23" s="71" t="s">
        <v>217</v>
      </c>
      <c r="F23" s="72">
        <v>0</v>
      </c>
      <c r="G23" s="72">
        <v>9849932.5</v>
      </c>
      <c r="H23" s="72">
        <v>20212260</v>
      </c>
    </row>
    <row r="24" spans="1:8" ht="15" x14ac:dyDescent="0.2">
      <c r="A24" s="70" t="s">
        <v>557</v>
      </c>
      <c r="B24" s="71" t="s">
        <v>545</v>
      </c>
      <c r="C24" s="71" t="s">
        <v>265</v>
      </c>
      <c r="D24" s="71" t="s">
        <v>286</v>
      </c>
      <c r="E24" s="71" t="s">
        <v>217</v>
      </c>
      <c r="F24" s="72">
        <v>0</v>
      </c>
      <c r="G24" s="72">
        <v>9849932.5</v>
      </c>
      <c r="H24" s="72">
        <v>20212260</v>
      </c>
    </row>
    <row r="25" spans="1:8" ht="15" x14ac:dyDescent="0.2">
      <c r="A25" s="70" t="s">
        <v>553</v>
      </c>
      <c r="B25" s="71" t="s">
        <v>545</v>
      </c>
      <c r="C25" s="71" t="s">
        <v>265</v>
      </c>
      <c r="D25" s="71" t="s">
        <v>286</v>
      </c>
      <c r="E25" s="71" t="s">
        <v>242</v>
      </c>
      <c r="F25" s="72">
        <v>0</v>
      </c>
      <c r="G25" s="72">
        <v>9849932.5</v>
      </c>
      <c r="H25" s="72">
        <v>20212260</v>
      </c>
    </row>
    <row r="26" spans="1:8" ht="15" x14ac:dyDescent="0.2">
      <c r="A26" s="70" t="s">
        <v>558</v>
      </c>
      <c r="B26" s="71" t="s">
        <v>545</v>
      </c>
      <c r="C26" s="71" t="s">
        <v>265</v>
      </c>
      <c r="D26" s="71" t="s">
        <v>286</v>
      </c>
      <c r="E26" s="71" t="s">
        <v>263</v>
      </c>
      <c r="F26" s="72">
        <v>0</v>
      </c>
      <c r="G26" s="72">
        <v>9849932.5</v>
      </c>
      <c r="H26" s="72">
        <v>20212260</v>
      </c>
    </row>
    <row r="27" spans="1:8" ht="45" x14ac:dyDescent="0.2">
      <c r="A27" s="70" t="s">
        <v>559</v>
      </c>
      <c r="B27" s="71" t="s">
        <v>545</v>
      </c>
      <c r="C27" s="71" t="s">
        <v>517</v>
      </c>
      <c r="D27" s="71" t="s">
        <v>216</v>
      </c>
      <c r="E27" s="71" t="s">
        <v>217</v>
      </c>
      <c r="F27" s="72">
        <v>5474778.8200000003</v>
      </c>
      <c r="G27" s="72">
        <v>5464305</v>
      </c>
      <c r="H27" s="72">
        <v>5464305</v>
      </c>
    </row>
    <row r="28" spans="1:8" ht="30" x14ac:dyDescent="0.2">
      <c r="A28" s="70" t="s">
        <v>560</v>
      </c>
      <c r="B28" s="71" t="s">
        <v>545</v>
      </c>
      <c r="C28" s="71" t="s">
        <v>519</v>
      </c>
      <c r="D28" s="71" t="s">
        <v>216</v>
      </c>
      <c r="E28" s="71" t="s">
        <v>217</v>
      </c>
      <c r="F28" s="72">
        <v>5474778.8200000003</v>
      </c>
      <c r="G28" s="72">
        <v>5464305</v>
      </c>
      <c r="H28" s="72">
        <v>5464305</v>
      </c>
    </row>
    <row r="29" spans="1:8" ht="30" x14ac:dyDescent="0.2">
      <c r="A29" s="70" t="s">
        <v>561</v>
      </c>
      <c r="B29" s="71" t="s">
        <v>545</v>
      </c>
      <c r="C29" s="71" t="s">
        <v>519</v>
      </c>
      <c r="D29" s="71" t="s">
        <v>521</v>
      </c>
      <c r="E29" s="71" t="s">
        <v>217</v>
      </c>
      <c r="F29" s="72">
        <v>5474778.8200000003</v>
      </c>
      <c r="G29" s="72">
        <v>5464305</v>
      </c>
      <c r="H29" s="72">
        <v>5464305</v>
      </c>
    </row>
    <row r="30" spans="1:8" ht="30" x14ac:dyDescent="0.2">
      <c r="A30" s="70" t="s">
        <v>562</v>
      </c>
      <c r="B30" s="71" t="s">
        <v>545</v>
      </c>
      <c r="C30" s="71" t="s">
        <v>519</v>
      </c>
      <c r="D30" s="71" t="s">
        <v>521</v>
      </c>
      <c r="E30" s="71" t="s">
        <v>523</v>
      </c>
      <c r="F30" s="72">
        <v>5474778.8200000003</v>
      </c>
      <c r="G30" s="72">
        <v>5464305</v>
      </c>
      <c r="H30" s="72">
        <v>5464305</v>
      </c>
    </row>
    <row r="31" spans="1:8" ht="30" x14ac:dyDescent="0.2">
      <c r="A31" s="70" t="s">
        <v>563</v>
      </c>
      <c r="B31" s="71" t="s">
        <v>545</v>
      </c>
      <c r="C31" s="71" t="s">
        <v>519</v>
      </c>
      <c r="D31" s="71" t="s">
        <v>521</v>
      </c>
      <c r="E31" s="71" t="s">
        <v>525</v>
      </c>
      <c r="F31" s="72">
        <v>5474778.8200000003</v>
      </c>
      <c r="G31" s="72">
        <v>5464305</v>
      </c>
      <c r="H31" s="72">
        <v>5464305</v>
      </c>
    </row>
    <row r="32" spans="1:8" ht="60" x14ac:dyDescent="0.2">
      <c r="A32" s="70" t="s">
        <v>564</v>
      </c>
      <c r="B32" s="71" t="s">
        <v>545</v>
      </c>
      <c r="C32" s="71" t="s">
        <v>527</v>
      </c>
      <c r="D32" s="71" t="s">
        <v>216</v>
      </c>
      <c r="E32" s="71" t="s">
        <v>217</v>
      </c>
      <c r="F32" s="72">
        <v>7287000</v>
      </c>
      <c r="G32" s="72">
        <v>6584000</v>
      </c>
      <c r="H32" s="72">
        <v>6584000</v>
      </c>
    </row>
    <row r="33" spans="1:8" ht="45" x14ac:dyDescent="0.2">
      <c r="A33" s="70" t="s">
        <v>565</v>
      </c>
      <c r="B33" s="71" t="s">
        <v>545</v>
      </c>
      <c r="C33" s="71" t="s">
        <v>529</v>
      </c>
      <c r="D33" s="71" t="s">
        <v>216</v>
      </c>
      <c r="E33" s="71" t="s">
        <v>217</v>
      </c>
      <c r="F33" s="72">
        <v>5084000</v>
      </c>
      <c r="G33" s="72">
        <v>5084000</v>
      </c>
      <c r="H33" s="72">
        <v>5084000</v>
      </c>
    </row>
    <row r="34" spans="1:8" ht="45" x14ac:dyDescent="0.2">
      <c r="A34" s="70" t="s">
        <v>566</v>
      </c>
      <c r="B34" s="71" t="s">
        <v>545</v>
      </c>
      <c r="C34" s="71" t="s">
        <v>529</v>
      </c>
      <c r="D34" s="71" t="s">
        <v>531</v>
      </c>
      <c r="E34" s="71" t="s">
        <v>217</v>
      </c>
      <c r="F34" s="72">
        <v>2584000</v>
      </c>
      <c r="G34" s="72">
        <v>2584000</v>
      </c>
      <c r="H34" s="72">
        <v>2584000</v>
      </c>
    </row>
    <row r="35" spans="1:8" ht="15" x14ac:dyDescent="0.2">
      <c r="A35" s="70" t="s">
        <v>567</v>
      </c>
      <c r="B35" s="71" t="s">
        <v>545</v>
      </c>
      <c r="C35" s="71" t="s">
        <v>529</v>
      </c>
      <c r="D35" s="71" t="s">
        <v>531</v>
      </c>
      <c r="E35" s="71" t="s">
        <v>294</v>
      </c>
      <c r="F35" s="72">
        <v>2584000</v>
      </c>
      <c r="G35" s="72">
        <v>2584000</v>
      </c>
      <c r="H35" s="72">
        <v>2584000</v>
      </c>
    </row>
    <row r="36" spans="1:8" ht="15" x14ac:dyDescent="0.2">
      <c r="A36" s="70" t="s">
        <v>568</v>
      </c>
      <c r="B36" s="71" t="s">
        <v>545</v>
      </c>
      <c r="C36" s="71" t="s">
        <v>529</v>
      </c>
      <c r="D36" s="71" t="s">
        <v>531</v>
      </c>
      <c r="E36" s="71" t="s">
        <v>533</v>
      </c>
      <c r="F36" s="72">
        <v>2584000</v>
      </c>
      <c r="G36" s="72">
        <v>2584000</v>
      </c>
      <c r="H36" s="72">
        <v>2584000</v>
      </c>
    </row>
    <row r="37" spans="1:8" ht="60" x14ac:dyDescent="0.2">
      <c r="A37" s="70" t="s">
        <v>569</v>
      </c>
      <c r="B37" s="71" t="s">
        <v>545</v>
      </c>
      <c r="C37" s="71" t="s">
        <v>529</v>
      </c>
      <c r="D37" s="71" t="s">
        <v>535</v>
      </c>
      <c r="E37" s="71" t="s">
        <v>217</v>
      </c>
      <c r="F37" s="72">
        <v>2500000</v>
      </c>
      <c r="G37" s="72">
        <v>2500000</v>
      </c>
      <c r="H37" s="72">
        <v>2500000</v>
      </c>
    </row>
    <row r="38" spans="1:8" ht="15" x14ac:dyDescent="0.2">
      <c r="A38" s="70" t="s">
        <v>567</v>
      </c>
      <c r="B38" s="71" t="s">
        <v>545</v>
      </c>
      <c r="C38" s="71" t="s">
        <v>529</v>
      </c>
      <c r="D38" s="71" t="s">
        <v>535</v>
      </c>
      <c r="E38" s="71" t="s">
        <v>294</v>
      </c>
      <c r="F38" s="72">
        <v>2500000</v>
      </c>
      <c r="G38" s="72">
        <v>2500000</v>
      </c>
      <c r="H38" s="72">
        <v>2500000</v>
      </c>
    </row>
    <row r="39" spans="1:8" ht="15" x14ac:dyDescent="0.2">
      <c r="A39" s="70" t="s">
        <v>568</v>
      </c>
      <c r="B39" s="71" t="s">
        <v>545</v>
      </c>
      <c r="C39" s="71" t="s">
        <v>529</v>
      </c>
      <c r="D39" s="71" t="s">
        <v>535</v>
      </c>
      <c r="E39" s="71" t="s">
        <v>533</v>
      </c>
      <c r="F39" s="72">
        <v>2500000</v>
      </c>
      <c r="G39" s="72">
        <v>2500000</v>
      </c>
      <c r="H39" s="72">
        <v>2500000</v>
      </c>
    </row>
    <row r="40" spans="1:8" ht="15" x14ac:dyDescent="0.2">
      <c r="A40" s="70" t="s">
        <v>570</v>
      </c>
      <c r="B40" s="71" t="s">
        <v>545</v>
      </c>
      <c r="C40" s="71" t="s">
        <v>537</v>
      </c>
      <c r="D40" s="71" t="s">
        <v>216</v>
      </c>
      <c r="E40" s="71" t="s">
        <v>217</v>
      </c>
      <c r="F40" s="72">
        <v>2203000</v>
      </c>
      <c r="G40" s="72">
        <v>1500000</v>
      </c>
      <c r="H40" s="72">
        <v>1500000</v>
      </c>
    </row>
    <row r="41" spans="1:8" ht="60" x14ac:dyDescent="0.2">
      <c r="A41" s="70" t="s">
        <v>571</v>
      </c>
      <c r="B41" s="71" t="s">
        <v>545</v>
      </c>
      <c r="C41" s="71" t="s">
        <v>537</v>
      </c>
      <c r="D41" s="71" t="s">
        <v>539</v>
      </c>
      <c r="E41" s="71" t="s">
        <v>217</v>
      </c>
      <c r="F41" s="72">
        <v>2203000</v>
      </c>
      <c r="G41" s="72">
        <v>1500000</v>
      </c>
      <c r="H41" s="72">
        <v>1500000</v>
      </c>
    </row>
    <row r="42" spans="1:8" ht="15" x14ac:dyDescent="0.2">
      <c r="A42" s="70" t="s">
        <v>567</v>
      </c>
      <c r="B42" s="71" t="s">
        <v>545</v>
      </c>
      <c r="C42" s="71" t="s">
        <v>537</v>
      </c>
      <c r="D42" s="71" t="s">
        <v>539</v>
      </c>
      <c r="E42" s="71" t="s">
        <v>294</v>
      </c>
      <c r="F42" s="72">
        <v>2203000</v>
      </c>
      <c r="G42" s="72">
        <v>1500000</v>
      </c>
      <c r="H42" s="72">
        <v>1500000</v>
      </c>
    </row>
    <row r="43" spans="1:8" ht="15" x14ac:dyDescent="0.2">
      <c r="A43" s="70" t="s">
        <v>568</v>
      </c>
      <c r="B43" s="71" t="s">
        <v>545</v>
      </c>
      <c r="C43" s="71" t="s">
        <v>537</v>
      </c>
      <c r="D43" s="71" t="s">
        <v>539</v>
      </c>
      <c r="E43" s="71" t="s">
        <v>533</v>
      </c>
      <c r="F43" s="72">
        <v>2203000</v>
      </c>
      <c r="G43" s="72">
        <v>1500000</v>
      </c>
      <c r="H43" s="72">
        <v>1500000</v>
      </c>
    </row>
    <row r="44" spans="1:8" ht="42.75" x14ac:dyDescent="0.2">
      <c r="A44" s="67" t="s">
        <v>572</v>
      </c>
      <c r="B44" s="68" t="s">
        <v>573</v>
      </c>
      <c r="C44" s="68" t="s">
        <v>546</v>
      </c>
      <c r="D44" s="68" t="s">
        <v>216</v>
      </c>
      <c r="E44" s="68" t="s">
        <v>217</v>
      </c>
      <c r="F44" s="69">
        <v>149814294.91</v>
      </c>
      <c r="G44" s="69">
        <v>119281291.73999999</v>
      </c>
      <c r="H44" s="69">
        <v>117039323.73999999</v>
      </c>
    </row>
    <row r="45" spans="1:8" ht="15" x14ac:dyDescent="0.2">
      <c r="A45" s="86" t="s">
        <v>574</v>
      </c>
      <c r="B45" s="71" t="s">
        <v>573</v>
      </c>
      <c r="C45" s="71" t="s">
        <v>314</v>
      </c>
      <c r="D45" s="71" t="s">
        <v>216</v>
      </c>
      <c r="E45" s="71" t="s">
        <v>217</v>
      </c>
      <c r="F45" s="72">
        <v>20000</v>
      </c>
      <c r="G45" s="72">
        <v>0</v>
      </c>
      <c r="H45" s="72">
        <v>0</v>
      </c>
    </row>
    <row r="46" spans="1:8" ht="30" x14ac:dyDescent="0.2">
      <c r="A46" s="70" t="s">
        <v>575</v>
      </c>
      <c r="B46" s="71" t="s">
        <v>573</v>
      </c>
      <c r="C46" s="71" t="s">
        <v>342</v>
      </c>
      <c r="D46" s="71" t="s">
        <v>216</v>
      </c>
      <c r="E46" s="71" t="s">
        <v>217</v>
      </c>
      <c r="F46" s="72">
        <v>20000</v>
      </c>
      <c r="G46" s="72">
        <v>0</v>
      </c>
      <c r="H46" s="72">
        <v>0</v>
      </c>
    </row>
    <row r="47" spans="1:8" ht="15" x14ac:dyDescent="0.2">
      <c r="A47" s="70" t="s">
        <v>872</v>
      </c>
      <c r="B47" s="71" t="s">
        <v>573</v>
      </c>
      <c r="C47" s="71" t="s">
        <v>342</v>
      </c>
      <c r="D47" s="71" t="s">
        <v>347</v>
      </c>
      <c r="E47" s="71" t="s">
        <v>217</v>
      </c>
      <c r="F47" s="72">
        <v>20000</v>
      </c>
      <c r="G47" s="72">
        <v>0</v>
      </c>
      <c r="H47" s="72">
        <v>0</v>
      </c>
    </row>
    <row r="48" spans="1:8" ht="45" x14ac:dyDescent="0.2">
      <c r="A48" s="70" t="s">
        <v>551</v>
      </c>
      <c r="B48" s="71" t="s">
        <v>573</v>
      </c>
      <c r="C48" s="71" t="s">
        <v>342</v>
      </c>
      <c r="D48" s="71" t="s">
        <v>347</v>
      </c>
      <c r="E48" s="71" t="s">
        <v>232</v>
      </c>
      <c r="F48" s="72">
        <v>20000</v>
      </c>
      <c r="G48" s="72">
        <v>0</v>
      </c>
      <c r="H48" s="72">
        <v>0</v>
      </c>
    </row>
    <row r="49" spans="1:8" ht="45" x14ac:dyDescent="0.2">
      <c r="A49" s="70" t="s">
        <v>552</v>
      </c>
      <c r="B49" s="71" t="s">
        <v>573</v>
      </c>
      <c r="C49" s="71" t="s">
        <v>342</v>
      </c>
      <c r="D49" s="71" t="s">
        <v>347</v>
      </c>
      <c r="E49" s="71" t="s">
        <v>234</v>
      </c>
      <c r="F49" s="72">
        <v>20000</v>
      </c>
      <c r="G49" s="72">
        <v>0</v>
      </c>
      <c r="H49" s="72">
        <v>0</v>
      </c>
    </row>
    <row r="50" spans="1:8" ht="15" x14ac:dyDescent="0.2">
      <c r="A50" s="70" t="s">
        <v>576</v>
      </c>
      <c r="B50" s="71" t="s">
        <v>573</v>
      </c>
      <c r="C50" s="71" t="s">
        <v>380</v>
      </c>
      <c r="D50" s="71" t="s">
        <v>216</v>
      </c>
      <c r="E50" s="71" t="s">
        <v>217</v>
      </c>
      <c r="F50" s="72">
        <v>31368794</v>
      </c>
      <c r="G50" s="72">
        <v>29735747</v>
      </c>
      <c r="H50" s="72">
        <v>29735747</v>
      </c>
    </row>
    <row r="51" spans="1:8" ht="15" x14ac:dyDescent="0.2">
      <c r="A51" s="70" t="s">
        <v>577</v>
      </c>
      <c r="B51" s="71" t="s">
        <v>573</v>
      </c>
      <c r="C51" s="71" t="s">
        <v>401</v>
      </c>
      <c r="D51" s="71" t="s">
        <v>216</v>
      </c>
      <c r="E51" s="71" t="s">
        <v>217</v>
      </c>
      <c r="F51" s="72">
        <v>30715494</v>
      </c>
      <c r="G51" s="72">
        <v>29218447</v>
      </c>
      <c r="H51" s="72">
        <v>29218447</v>
      </c>
    </row>
    <row r="52" spans="1:8" ht="45" x14ac:dyDescent="0.2">
      <c r="A52" s="70" t="s">
        <v>578</v>
      </c>
      <c r="B52" s="71" t="s">
        <v>573</v>
      </c>
      <c r="C52" s="71" t="s">
        <v>401</v>
      </c>
      <c r="D52" s="189" t="s">
        <v>405</v>
      </c>
      <c r="E52" s="71" t="s">
        <v>217</v>
      </c>
      <c r="F52" s="72">
        <v>30715494</v>
      </c>
      <c r="G52" s="72">
        <v>29218447</v>
      </c>
      <c r="H52" s="72">
        <v>29218447</v>
      </c>
    </row>
    <row r="53" spans="1:8" ht="45" x14ac:dyDescent="0.2">
      <c r="A53" s="70" t="s">
        <v>579</v>
      </c>
      <c r="B53" s="71" t="s">
        <v>573</v>
      </c>
      <c r="C53" s="71" t="s">
        <v>401</v>
      </c>
      <c r="D53" s="71" t="s">
        <v>405</v>
      </c>
      <c r="E53" s="71" t="s">
        <v>273</v>
      </c>
      <c r="F53" s="72">
        <v>30715494</v>
      </c>
      <c r="G53" s="72">
        <v>29218447</v>
      </c>
      <c r="H53" s="72">
        <v>29218447</v>
      </c>
    </row>
    <row r="54" spans="1:8" ht="30" x14ac:dyDescent="0.2">
      <c r="A54" s="70" t="s">
        <v>580</v>
      </c>
      <c r="B54" s="71" t="s">
        <v>573</v>
      </c>
      <c r="C54" s="71" t="s">
        <v>401</v>
      </c>
      <c r="D54" s="71" t="s">
        <v>405</v>
      </c>
      <c r="E54" s="71" t="s">
        <v>275</v>
      </c>
      <c r="F54" s="72">
        <v>30715494</v>
      </c>
      <c r="G54" s="72">
        <v>29218447</v>
      </c>
      <c r="H54" s="72">
        <v>29218447</v>
      </c>
    </row>
    <row r="55" spans="1:8" ht="15" x14ac:dyDescent="0.2">
      <c r="A55" s="70" t="s">
        <v>581</v>
      </c>
      <c r="B55" s="71" t="s">
        <v>573</v>
      </c>
      <c r="C55" s="71" t="s">
        <v>407</v>
      </c>
      <c r="D55" s="71" t="s">
        <v>216</v>
      </c>
      <c r="E55" s="71" t="s">
        <v>217</v>
      </c>
      <c r="F55" s="72">
        <v>379700</v>
      </c>
      <c r="G55" s="72">
        <v>243700</v>
      </c>
      <c r="H55" s="72">
        <v>243700</v>
      </c>
    </row>
    <row r="56" spans="1:8" ht="30" x14ac:dyDescent="0.2">
      <c r="A56" s="70" t="s">
        <v>582</v>
      </c>
      <c r="B56" s="71" t="s">
        <v>573</v>
      </c>
      <c r="C56" s="71" t="s">
        <v>407</v>
      </c>
      <c r="D56" s="71" t="s">
        <v>411</v>
      </c>
      <c r="E56" s="71" t="s">
        <v>217</v>
      </c>
      <c r="F56" s="72">
        <v>161000</v>
      </c>
      <c r="G56" s="72">
        <v>25000</v>
      </c>
      <c r="H56" s="72">
        <v>25000</v>
      </c>
    </row>
    <row r="57" spans="1:8" ht="45" x14ac:dyDescent="0.2">
      <c r="A57" s="70" t="s">
        <v>551</v>
      </c>
      <c r="B57" s="71" t="s">
        <v>573</v>
      </c>
      <c r="C57" s="71" t="s">
        <v>407</v>
      </c>
      <c r="D57" s="71" t="s">
        <v>411</v>
      </c>
      <c r="E57" s="71" t="s">
        <v>232</v>
      </c>
      <c r="F57" s="72">
        <v>161000</v>
      </c>
      <c r="G57" s="72">
        <v>25000</v>
      </c>
      <c r="H57" s="72">
        <v>25000</v>
      </c>
    </row>
    <row r="58" spans="1:8" ht="45" x14ac:dyDescent="0.2">
      <c r="A58" s="70" t="s">
        <v>552</v>
      </c>
      <c r="B58" s="71" t="s">
        <v>573</v>
      </c>
      <c r="C58" s="71" t="s">
        <v>407</v>
      </c>
      <c r="D58" s="71" t="s">
        <v>411</v>
      </c>
      <c r="E58" s="71" t="s">
        <v>234</v>
      </c>
      <c r="F58" s="72">
        <v>161000</v>
      </c>
      <c r="G58" s="72">
        <v>25000</v>
      </c>
      <c r="H58" s="72">
        <v>25000</v>
      </c>
    </row>
    <row r="59" spans="1:8" ht="15" x14ac:dyDescent="0.2">
      <c r="A59" s="70" t="s">
        <v>583</v>
      </c>
      <c r="B59" s="71" t="s">
        <v>573</v>
      </c>
      <c r="C59" s="71" t="s">
        <v>407</v>
      </c>
      <c r="D59" s="71" t="s">
        <v>413</v>
      </c>
      <c r="E59" s="71" t="s">
        <v>217</v>
      </c>
      <c r="F59" s="72">
        <v>218700</v>
      </c>
      <c r="G59" s="72">
        <v>218700</v>
      </c>
      <c r="H59" s="72">
        <v>218700</v>
      </c>
    </row>
    <row r="60" spans="1:8" ht="30" x14ac:dyDescent="0.2">
      <c r="A60" s="70" t="s">
        <v>584</v>
      </c>
      <c r="B60" s="71" t="s">
        <v>573</v>
      </c>
      <c r="C60" s="71" t="s">
        <v>407</v>
      </c>
      <c r="D60" s="71" t="s">
        <v>413</v>
      </c>
      <c r="E60" s="71" t="s">
        <v>415</v>
      </c>
      <c r="F60" s="72">
        <v>193500</v>
      </c>
      <c r="G60" s="72">
        <v>25200</v>
      </c>
      <c r="H60" s="72">
        <v>25200</v>
      </c>
    </row>
    <row r="61" spans="1:8" ht="15" x14ac:dyDescent="0.2">
      <c r="A61" s="70" t="s">
        <v>585</v>
      </c>
      <c r="B61" s="71" t="s">
        <v>573</v>
      </c>
      <c r="C61" s="71" t="s">
        <v>407</v>
      </c>
      <c r="D61" s="71" t="s">
        <v>413</v>
      </c>
      <c r="E61" s="71" t="s">
        <v>417</v>
      </c>
      <c r="F61" s="72">
        <v>193500</v>
      </c>
      <c r="G61" s="72">
        <v>25200</v>
      </c>
      <c r="H61" s="72">
        <v>25200</v>
      </c>
    </row>
    <row r="62" spans="1:8" ht="45" x14ac:dyDescent="0.2">
      <c r="A62" s="70" t="s">
        <v>579</v>
      </c>
      <c r="B62" s="71" t="s">
        <v>573</v>
      </c>
      <c r="C62" s="71" t="s">
        <v>407</v>
      </c>
      <c r="D62" s="71" t="s">
        <v>413</v>
      </c>
      <c r="E62" s="71" t="s">
        <v>273</v>
      </c>
      <c r="F62" s="72">
        <v>25200</v>
      </c>
      <c r="G62" s="72">
        <v>193500</v>
      </c>
      <c r="H62" s="72">
        <v>193500</v>
      </c>
    </row>
    <row r="63" spans="1:8" ht="30" x14ac:dyDescent="0.2">
      <c r="A63" s="70" t="s">
        <v>580</v>
      </c>
      <c r="B63" s="71" t="s">
        <v>573</v>
      </c>
      <c r="C63" s="71" t="s">
        <v>407</v>
      </c>
      <c r="D63" s="71" t="s">
        <v>413</v>
      </c>
      <c r="E63" s="71" t="s">
        <v>275</v>
      </c>
      <c r="F63" s="72">
        <v>25200</v>
      </c>
      <c r="G63" s="72">
        <v>193500</v>
      </c>
      <c r="H63" s="72">
        <v>193500</v>
      </c>
    </row>
    <row r="64" spans="1:8" ht="30" x14ac:dyDescent="0.2">
      <c r="A64" s="70" t="s">
        <v>586</v>
      </c>
      <c r="B64" s="71" t="s">
        <v>573</v>
      </c>
      <c r="C64" s="71" t="s">
        <v>419</v>
      </c>
      <c r="D64" s="71" t="s">
        <v>216</v>
      </c>
      <c r="E64" s="71" t="s">
        <v>217</v>
      </c>
      <c r="F64" s="72">
        <v>273600</v>
      </c>
      <c r="G64" s="72">
        <v>273600</v>
      </c>
      <c r="H64" s="72">
        <v>273600</v>
      </c>
    </row>
    <row r="65" spans="1:8" ht="150" x14ac:dyDescent="0.2">
      <c r="A65" s="70" t="s">
        <v>873</v>
      </c>
      <c r="B65" s="71" t="s">
        <v>573</v>
      </c>
      <c r="C65" s="71" t="s">
        <v>419</v>
      </c>
      <c r="D65" s="71" t="s">
        <v>859</v>
      </c>
      <c r="E65" s="71" t="s">
        <v>217</v>
      </c>
      <c r="F65" s="72">
        <v>273600</v>
      </c>
      <c r="G65" s="72">
        <v>273600</v>
      </c>
      <c r="H65" s="72">
        <v>273600</v>
      </c>
    </row>
    <row r="66" spans="1:8" ht="30" x14ac:dyDescent="0.2">
      <c r="A66" s="70" t="s">
        <v>584</v>
      </c>
      <c r="B66" s="71" t="s">
        <v>573</v>
      </c>
      <c r="C66" s="71" t="s">
        <v>419</v>
      </c>
      <c r="D66" s="71" t="s">
        <v>859</v>
      </c>
      <c r="E66" s="71" t="s">
        <v>415</v>
      </c>
      <c r="F66" s="72">
        <v>273600</v>
      </c>
      <c r="G66" s="72">
        <v>273600</v>
      </c>
      <c r="H66" s="72">
        <v>273600</v>
      </c>
    </row>
    <row r="67" spans="1:8" ht="45" x14ac:dyDescent="0.2">
      <c r="A67" s="70" t="s">
        <v>587</v>
      </c>
      <c r="B67" s="71" t="s">
        <v>573</v>
      </c>
      <c r="C67" s="71" t="s">
        <v>419</v>
      </c>
      <c r="D67" s="71" t="s">
        <v>859</v>
      </c>
      <c r="E67" s="71" t="s">
        <v>428</v>
      </c>
      <c r="F67" s="72">
        <v>273600</v>
      </c>
      <c r="G67" s="72">
        <v>273600</v>
      </c>
      <c r="H67" s="72">
        <v>273600</v>
      </c>
    </row>
    <row r="68" spans="1:8" ht="15" x14ac:dyDescent="0.2">
      <c r="A68" s="70" t="s">
        <v>588</v>
      </c>
      <c r="B68" s="71" t="s">
        <v>573</v>
      </c>
      <c r="C68" s="71" t="s">
        <v>435</v>
      </c>
      <c r="D68" s="71" t="s">
        <v>216</v>
      </c>
      <c r="E68" s="71" t="s">
        <v>217</v>
      </c>
      <c r="F68" s="72">
        <v>77254923.909999996</v>
      </c>
      <c r="G68" s="72">
        <v>67361549.739999995</v>
      </c>
      <c r="H68" s="72">
        <v>65263861.740000002</v>
      </c>
    </row>
    <row r="69" spans="1:8" ht="15" x14ac:dyDescent="0.2">
      <c r="A69" s="70" t="s">
        <v>589</v>
      </c>
      <c r="B69" s="71" t="s">
        <v>573</v>
      </c>
      <c r="C69" s="71" t="s">
        <v>437</v>
      </c>
      <c r="D69" s="71" t="s">
        <v>216</v>
      </c>
      <c r="E69" s="71" t="s">
        <v>217</v>
      </c>
      <c r="F69" s="72">
        <v>67812166.909999996</v>
      </c>
      <c r="G69" s="72">
        <v>57918792.740000002</v>
      </c>
      <c r="H69" s="72">
        <v>55821104.740000002</v>
      </c>
    </row>
    <row r="70" spans="1:8" ht="15" x14ac:dyDescent="0.2">
      <c r="A70" s="70" t="s">
        <v>590</v>
      </c>
      <c r="B70" s="71" t="s">
        <v>573</v>
      </c>
      <c r="C70" s="71" t="s">
        <v>437</v>
      </c>
      <c r="D70" s="71" t="s">
        <v>439</v>
      </c>
      <c r="E70" s="71" t="s">
        <v>217</v>
      </c>
      <c r="F70" s="72">
        <v>12748811</v>
      </c>
      <c r="G70" s="72">
        <v>13110093</v>
      </c>
      <c r="H70" s="72">
        <v>13110093</v>
      </c>
    </row>
    <row r="71" spans="1:8" ht="45" x14ac:dyDescent="0.2">
      <c r="A71" s="70" t="s">
        <v>579</v>
      </c>
      <c r="B71" s="71" t="s">
        <v>573</v>
      </c>
      <c r="C71" s="71" t="s">
        <v>437</v>
      </c>
      <c r="D71" s="71" t="s">
        <v>439</v>
      </c>
      <c r="E71" s="71" t="s">
        <v>273</v>
      </c>
      <c r="F71" s="72">
        <v>12748811</v>
      </c>
      <c r="G71" s="72">
        <v>13110093</v>
      </c>
      <c r="H71" s="72">
        <v>13110093</v>
      </c>
    </row>
    <row r="72" spans="1:8" ht="30" x14ac:dyDescent="0.2">
      <c r="A72" s="70" t="s">
        <v>580</v>
      </c>
      <c r="B72" s="71" t="s">
        <v>573</v>
      </c>
      <c r="C72" s="71" t="s">
        <v>437</v>
      </c>
      <c r="D72" s="71" t="s">
        <v>439</v>
      </c>
      <c r="E72" s="71" t="s">
        <v>275</v>
      </c>
      <c r="F72" s="72">
        <v>12748811</v>
      </c>
      <c r="G72" s="72">
        <v>13110093</v>
      </c>
      <c r="H72" s="72">
        <v>13110093</v>
      </c>
    </row>
    <row r="73" spans="1:8" ht="15" x14ac:dyDescent="0.2">
      <c r="A73" s="70" t="s">
        <v>591</v>
      </c>
      <c r="B73" s="71" t="s">
        <v>573</v>
      </c>
      <c r="C73" s="71" t="s">
        <v>437</v>
      </c>
      <c r="D73" s="71" t="s">
        <v>441</v>
      </c>
      <c r="E73" s="71" t="s">
        <v>217</v>
      </c>
      <c r="F73" s="72">
        <v>2987025</v>
      </c>
      <c r="G73" s="72">
        <v>2987025</v>
      </c>
      <c r="H73" s="72">
        <v>2987025</v>
      </c>
    </row>
    <row r="74" spans="1:8" ht="45" x14ac:dyDescent="0.2">
      <c r="A74" s="70" t="s">
        <v>579</v>
      </c>
      <c r="B74" s="71" t="s">
        <v>573</v>
      </c>
      <c r="C74" s="71" t="s">
        <v>437</v>
      </c>
      <c r="D74" s="71" t="s">
        <v>441</v>
      </c>
      <c r="E74" s="71" t="s">
        <v>273</v>
      </c>
      <c r="F74" s="72">
        <v>2987025</v>
      </c>
      <c r="G74" s="72">
        <v>2987025</v>
      </c>
      <c r="H74" s="72">
        <v>2987025</v>
      </c>
    </row>
    <row r="75" spans="1:8" ht="30" x14ac:dyDescent="0.2">
      <c r="A75" s="70" t="s">
        <v>580</v>
      </c>
      <c r="B75" s="71" t="s">
        <v>573</v>
      </c>
      <c r="C75" s="71" t="s">
        <v>437</v>
      </c>
      <c r="D75" s="71" t="s">
        <v>441</v>
      </c>
      <c r="E75" s="71" t="s">
        <v>275</v>
      </c>
      <c r="F75" s="72">
        <v>2987025</v>
      </c>
      <c r="G75" s="72">
        <v>2987025</v>
      </c>
      <c r="H75" s="72">
        <v>2987025</v>
      </c>
    </row>
    <row r="76" spans="1:8" ht="15" x14ac:dyDescent="0.2">
      <c r="A76" s="70" t="s">
        <v>592</v>
      </c>
      <c r="B76" s="71" t="s">
        <v>573</v>
      </c>
      <c r="C76" s="71" t="s">
        <v>437</v>
      </c>
      <c r="D76" s="71" t="s">
        <v>443</v>
      </c>
      <c r="E76" s="71" t="s">
        <v>217</v>
      </c>
      <c r="F76" s="72">
        <v>20449808.440000001</v>
      </c>
      <c r="G76" s="72">
        <v>20009178.440000001</v>
      </c>
      <c r="H76" s="72">
        <v>20009178.440000001</v>
      </c>
    </row>
    <row r="77" spans="1:8" ht="45" x14ac:dyDescent="0.2">
      <c r="A77" s="70" t="s">
        <v>579</v>
      </c>
      <c r="B77" s="71" t="s">
        <v>573</v>
      </c>
      <c r="C77" s="71" t="s">
        <v>437</v>
      </c>
      <c r="D77" s="71" t="s">
        <v>443</v>
      </c>
      <c r="E77" s="71" t="s">
        <v>273</v>
      </c>
      <c r="F77" s="72">
        <v>20449808.440000001</v>
      </c>
      <c r="G77" s="72">
        <v>20009178.440000001</v>
      </c>
      <c r="H77" s="72">
        <v>20009178.440000001</v>
      </c>
    </row>
    <row r="78" spans="1:8" ht="30" x14ac:dyDescent="0.2">
      <c r="A78" s="70" t="s">
        <v>580</v>
      </c>
      <c r="B78" s="71" t="s">
        <v>573</v>
      </c>
      <c r="C78" s="71" t="s">
        <v>437</v>
      </c>
      <c r="D78" s="71" t="s">
        <v>443</v>
      </c>
      <c r="E78" s="71" t="s">
        <v>275</v>
      </c>
      <c r="F78" s="72">
        <v>20449808.440000001</v>
      </c>
      <c r="G78" s="72">
        <v>20009178.440000001</v>
      </c>
      <c r="H78" s="72">
        <v>20009178.440000001</v>
      </c>
    </row>
    <row r="79" spans="1:8" ht="30" x14ac:dyDescent="0.2">
      <c r="A79" s="70" t="s">
        <v>593</v>
      </c>
      <c r="B79" s="71" t="s">
        <v>573</v>
      </c>
      <c r="C79" s="71" t="s">
        <v>437</v>
      </c>
      <c r="D79" s="71" t="s">
        <v>445</v>
      </c>
      <c r="E79" s="71" t="s">
        <v>217</v>
      </c>
      <c r="F79" s="72">
        <v>21430650.469999999</v>
      </c>
      <c r="G79" s="72">
        <v>16569195.300000001</v>
      </c>
      <c r="H79" s="72">
        <v>16569195.300000001</v>
      </c>
    </row>
    <row r="80" spans="1:8" ht="45" x14ac:dyDescent="0.2">
      <c r="A80" s="70" t="s">
        <v>579</v>
      </c>
      <c r="B80" s="71" t="s">
        <v>573</v>
      </c>
      <c r="C80" s="71" t="s">
        <v>437</v>
      </c>
      <c r="D80" s="71" t="s">
        <v>445</v>
      </c>
      <c r="E80" s="71" t="s">
        <v>273</v>
      </c>
      <c r="F80" s="72">
        <v>21430650.469999999</v>
      </c>
      <c r="G80" s="72">
        <v>16569195.300000001</v>
      </c>
      <c r="H80" s="72">
        <v>16569195.300000001</v>
      </c>
    </row>
    <row r="81" spans="1:8" ht="30" x14ac:dyDescent="0.2">
      <c r="A81" s="70" t="s">
        <v>580</v>
      </c>
      <c r="B81" s="71" t="s">
        <v>573</v>
      </c>
      <c r="C81" s="71" t="s">
        <v>437</v>
      </c>
      <c r="D81" s="71" t="s">
        <v>445</v>
      </c>
      <c r="E81" s="71" t="s">
        <v>275</v>
      </c>
      <c r="F81" s="72">
        <v>21430650.469999999</v>
      </c>
      <c r="G81" s="72">
        <v>16569195.300000001</v>
      </c>
      <c r="H81" s="72">
        <v>16569195.300000001</v>
      </c>
    </row>
    <row r="82" spans="1:8" ht="90" x14ac:dyDescent="0.2">
      <c r="A82" s="70" t="s">
        <v>595</v>
      </c>
      <c r="B82" s="71" t="s">
        <v>573</v>
      </c>
      <c r="C82" s="71" t="s">
        <v>437</v>
      </c>
      <c r="D82" s="71" t="s">
        <v>860</v>
      </c>
      <c r="E82" s="71" t="s">
        <v>217</v>
      </c>
      <c r="F82" s="72">
        <v>2688173</v>
      </c>
      <c r="G82" s="72">
        <v>0</v>
      </c>
      <c r="H82" s="72">
        <v>0</v>
      </c>
    </row>
    <row r="83" spans="1:8" ht="45" x14ac:dyDescent="0.2">
      <c r="A83" s="70" t="s">
        <v>579</v>
      </c>
      <c r="B83" s="71" t="s">
        <v>573</v>
      </c>
      <c r="C83" s="71" t="s">
        <v>437</v>
      </c>
      <c r="D83" s="71" t="s">
        <v>860</v>
      </c>
      <c r="E83" s="71" t="s">
        <v>273</v>
      </c>
      <c r="F83" s="72">
        <v>2688173</v>
      </c>
      <c r="G83" s="72">
        <v>0</v>
      </c>
      <c r="H83" s="72">
        <v>0</v>
      </c>
    </row>
    <row r="84" spans="1:8" ht="30" x14ac:dyDescent="0.2">
      <c r="A84" s="70" t="s">
        <v>580</v>
      </c>
      <c r="B84" s="71" t="s">
        <v>573</v>
      </c>
      <c r="C84" s="71" t="s">
        <v>437</v>
      </c>
      <c r="D84" s="71" t="s">
        <v>860</v>
      </c>
      <c r="E84" s="71" t="s">
        <v>275</v>
      </c>
      <c r="F84" s="72">
        <v>2688173</v>
      </c>
      <c r="G84" s="72">
        <v>0</v>
      </c>
      <c r="H84" s="72">
        <v>0</v>
      </c>
    </row>
    <row r="85" spans="1:8" ht="45" x14ac:dyDescent="0.2">
      <c r="A85" s="70" t="s">
        <v>594</v>
      </c>
      <c r="B85" s="71" t="s">
        <v>573</v>
      </c>
      <c r="C85" s="71" t="s">
        <v>437</v>
      </c>
      <c r="D85" s="71" t="s">
        <v>447</v>
      </c>
      <c r="E85" s="71" t="s">
        <v>217</v>
      </c>
      <c r="F85" s="72">
        <v>75000</v>
      </c>
      <c r="G85" s="72">
        <v>0</v>
      </c>
      <c r="H85" s="72">
        <v>0</v>
      </c>
    </row>
    <row r="86" spans="1:8" ht="45" x14ac:dyDescent="0.2">
      <c r="A86" s="70" t="s">
        <v>579</v>
      </c>
      <c r="B86" s="71" t="s">
        <v>573</v>
      </c>
      <c r="C86" s="71" t="s">
        <v>437</v>
      </c>
      <c r="D86" s="71" t="s">
        <v>447</v>
      </c>
      <c r="E86" s="71" t="s">
        <v>273</v>
      </c>
      <c r="F86" s="72">
        <v>75000</v>
      </c>
      <c r="G86" s="72">
        <v>0</v>
      </c>
      <c r="H86" s="72">
        <v>0</v>
      </c>
    </row>
    <row r="87" spans="1:8" ht="30" x14ac:dyDescent="0.2">
      <c r="A87" s="70" t="s">
        <v>580</v>
      </c>
      <c r="B87" s="71" t="s">
        <v>573</v>
      </c>
      <c r="C87" s="71" t="s">
        <v>437</v>
      </c>
      <c r="D87" s="71" t="s">
        <v>447</v>
      </c>
      <c r="E87" s="71" t="s">
        <v>275</v>
      </c>
      <c r="F87" s="72">
        <v>75000</v>
      </c>
      <c r="G87" s="72">
        <v>0</v>
      </c>
      <c r="H87" s="72">
        <v>0</v>
      </c>
    </row>
    <row r="88" spans="1:8" ht="90" x14ac:dyDescent="0.2">
      <c r="A88" s="70" t="s">
        <v>595</v>
      </c>
      <c r="B88" s="71" t="s">
        <v>573</v>
      </c>
      <c r="C88" s="71" t="s">
        <v>437</v>
      </c>
      <c r="D88" s="71" t="s">
        <v>449</v>
      </c>
      <c r="E88" s="71" t="s">
        <v>217</v>
      </c>
      <c r="F88" s="72">
        <v>876800</v>
      </c>
      <c r="G88" s="72">
        <v>0</v>
      </c>
      <c r="H88" s="72">
        <v>0</v>
      </c>
    </row>
    <row r="89" spans="1:8" ht="45" x14ac:dyDescent="0.2">
      <c r="A89" s="70" t="s">
        <v>551</v>
      </c>
      <c r="B89" s="71" t="s">
        <v>573</v>
      </c>
      <c r="C89" s="71" t="s">
        <v>437</v>
      </c>
      <c r="D89" s="71" t="s">
        <v>449</v>
      </c>
      <c r="E89" s="71" t="s">
        <v>232</v>
      </c>
      <c r="F89" s="72">
        <v>816455</v>
      </c>
      <c r="G89" s="72">
        <v>0</v>
      </c>
      <c r="H89" s="72">
        <v>0</v>
      </c>
    </row>
    <row r="90" spans="1:8" ht="45" x14ac:dyDescent="0.2">
      <c r="A90" s="70" t="s">
        <v>552</v>
      </c>
      <c r="B90" s="71" t="s">
        <v>573</v>
      </c>
      <c r="C90" s="71" t="s">
        <v>437</v>
      </c>
      <c r="D90" s="71" t="s">
        <v>449</v>
      </c>
      <c r="E90" s="71" t="s">
        <v>234</v>
      </c>
      <c r="F90" s="72">
        <v>816455</v>
      </c>
      <c r="G90" s="72">
        <v>0</v>
      </c>
      <c r="H90" s="72">
        <v>0</v>
      </c>
    </row>
    <row r="91" spans="1:8" ht="45" x14ac:dyDescent="0.2">
      <c r="A91" s="70" t="s">
        <v>579</v>
      </c>
      <c r="B91" s="71" t="s">
        <v>573</v>
      </c>
      <c r="C91" s="71" t="s">
        <v>437</v>
      </c>
      <c r="D91" s="71" t="s">
        <v>449</v>
      </c>
      <c r="E91" s="71" t="s">
        <v>273</v>
      </c>
      <c r="F91" s="72">
        <v>60345</v>
      </c>
      <c r="G91" s="72">
        <v>0</v>
      </c>
      <c r="H91" s="72">
        <v>0</v>
      </c>
    </row>
    <row r="92" spans="1:8" ht="30" x14ac:dyDescent="0.2">
      <c r="A92" s="70" t="s">
        <v>580</v>
      </c>
      <c r="B92" s="71" t="s">
        <v>573</v>
      </c>
      <c r="C92" s="71" t="s">
        <v>437</v>
      </c>
      <c r="D92" s="71" t="s">
        <v>449</v>
      </c>
      <c r="E92" s="71" t="s">
        <v>275</v>
      </c>
      <c r="F92" s="72">
        <v>60345</v>
      </c>
      <c r="G92" s="72">
        <v>0</v>
      </c>
      <c r="H92" s="72">
        <v>0</v>
      </c>
    </row>
    <row r="93" spans="1:8" ht="15" x14ac:dyDescent="0.2">
      <c r="A93" s="70" t="s">
        <v>596</v>
      </c>
      <c r="B93" s="71" t="s">
        <v>573</v>
      </c>
      <c r="C93" s="71" t="s">
        <v>437</v>
      </c>
      <c r="D93" s="71" t="s">
        <v>451</v>
      </c>
      <c r="E93" s="71" t="s">
        <v>217</v>
      </c>
      <c r="F93" s="72">
        <v>2078656</v>
      </c>
      <c r="G93" s="72">
        <v>2058456</v>
      </c>
      <c r="H93" s="72">
        <v>2058656</v>
      </c>
    </row>
    <row r="94" spans="1:8" ht="90" x14ac:dyDescent="0.2">
      <c r="A94" s="70" t="s">
        <v>549</v>
      </c>
      <c r="B94" s="71" t="s">
        <v>573</v>
      </c>
      <c r="C94" s="71" t="s">
        <v>437</v>
      </c>
      <c r="D94" s="71" t="s">
        <v>451</v>
      </c>
      <c r="E94" s="71" t="s">
        <v>223</v>
      </c>
      <c r="F94" s="72">
        <v>2040456</v>
      </c>
      <c r="G94" s="72">
        <v>2040456</v>
      </c>
      <c r="H94" s="72">
        <v>2040456</v>
      </c>
    </row>
    <row r="95" spans="1:8" ht="30" x14ac:dyDescent="0.2">
      <c r="A95" s="70" t="s">
        <v>597</v>
      </c>
      <c r="B95" s="71" t="s">
        <v>573</v>
      </c>
      <c r="C95" s="71" t="s">
        <v>437</v>
      </c>
      <c r="D95" s="71" t="s">
        <v>451</v>
      </c>
      <c r="E95" s="71" t="s">
        <v>304</v>
      </c>
      <c r="F95" s="72">
        <v>2040456</v>
      </c>
      <c r="G95" s="72">
        <v>2040456</v>
      </c>
      <c r="H95" s="72">
        <v>2040456</v>
      </c>
    </row>
    <row r="96" spans="1:8" ht="45" x14ac:dyDescent="0.2">
      <c r="A96" s="70" t="s">
        <v>551</v>
      </c>
      <c r="B96" s="71" t="s">
        <v>573</v>
      </c>
      <c r="C96" s="71" t="s">
        <v>437</v>
      </c>
      <c r="D96" s="71" t="s">
        <v>451</v>
      </c>
      <c r="E96" s="71" t="s">
        <v>232</v>
      </c>
      <c r="F96" s="72">
        <v>38200</v>
      </c>
      <c r="G96" s="72">
        <v>18000</v>
      </c>
      <c r="H96" s="72">
        <v>18200</v>
      </c>
    </row>
    <row r="97" spans="1:8" ht="45" x14ac:dyDescent="0.2">
      <c r="A97" s="70" t="s">
        <v>552</v>
      </c>
      <c r="B97" s="71" t="s">
        <v>573</v>
      </c>
      <c r="C97" s="71" t="s">
        <v>437</v>
      </c>
      <c r="D97" s="71" t="s">
        <v>451</v>
      </c>
      <c r="E97" s="71" t="s">
        <v>234</v>
      </c>
      <c r="F97" s="72">
        <v>38200</v>
      </c>
      <c r="G97" s="72">
        <v>18000</v>
      </c>
      <c r="H97" s="72">
        <v>18200</v>
      </c>
    </row>
    <row r="98" spans="1:8" ht="60" x14ac:dyDescent="0.2">
      <c r="A98" s="70" t="s">
        <v>598</v>
      </c>
      <c r="B98" s="71" t="s">
        <v>573</v>
      </c>
      <c r="C98" s="71" t="s">
        <v>437</v>
      </c>
      <c r="D98" s="71" t="s">
        <v>453</v>
      </c>
      <c r="E98" s="71" t="s">
        <v>217</v>
      </c>
      <c r="F98" s="72">
        <v>4289508</v>
      </c>
      <c r="G98" s="72">
        <v>3184845</v>
      </c>
      <c r="H98" s="72">
        <v>1086957</v>
      </c>
    </row>
    <row r="99" spans="1:8" ht="45" x14ac:dyDescent="0.2">
      <c r="A99" s="70" t="s">
        <v>579</v>
      </c>
      <c r="B99" s="71" t="s">
        <v>573</v>
      </c>
      <c r="C99" s="71" t="s">
        <v>437</v>
      </c>
      <c r="D99" s="71" t="s">
        <v>453</v>
      </c>
      <c r="E99" s="71" t="s">
        <v>273</v>
      </c>
      <c r="F99" s="72">
        <v>4289508</v>
      </c>
      <c r="G99" s="72">
        <v>3184845</v>
      </c>
      <c r="H99" s="72">
        <v>1086957</v>
      </c>
    </row>
    <row r="100" spans="1:8" ht="30" x14ac:dyDescent="0.2">
      <c r="A100" s="70" t="s">
        <v>580</v>
      </c>
      <c r="B100" s="71" t="s">
        <v>573</v>
      </c>
      <c r="C100" s="71" t="s">
        <v>437</v>
      </c>
      <c r="D100" s="71" t="s">
        <v>453</v>
      </c>
      <c r="E100" s="71" t="s">
        <v>275</v>
      </c>
      <c r="F100" s="72">
        <v>4289508</v>
      </c>
      <c r="G100" s="72">
        <v>3184845</v>
      </c>
      <c r="H100" s="72">
        <v>1086957</v>
      </c>
    </row>
    <row r="101" spans="1:8" ht="30" x14ac:dyDescent="0.2">
      <c r="A101" s="70" t="s">
        <v>874</v>
      </c>
      <c r="B101" s="71" t="s">
        <v>573</v>
      </c>
      <c r="C101" s="71" t="s">
        <v>437</v>
      </c>
      <c r="D101" s="71" t="s">
        <v>862</v>
      </c>
      <c r="E101" s="71" t="s">
        <v>217</v>
      </c>
      <c r="F101" s="72">
        <v>187735</v>
      </c>
      <c r="G101" s="72">
        <v>0</v>
      </c>
      <c r="H101" s="72">
        <v>0</v>
      </c>
    </row>
    <row r="102" spans="1:8" ht="45" x14ac:dyDescent="0.2">
      <c r="A102" s="70" t="s">
        <v>579</v>
      </c>
      <c r="B102" s="71" t="s">
        <v>573</v>
      </c>
      <c r="C102" s="71" t="s">
        <v>437</v>
      </c>
      <c r="D102" s="71" t="s">
        <v>862</v>
      </c>
      <c r="E102" s="71" t="s">
        <v>273</v>
      </c>
      <c r="F102" s="72">
        <v>187735</v>
      </c>
      <c r="G102" s="72">
        <v>0</v>
      </c>
      <c r="H102" s="72">
        <v>0</v>
      </c>
    </row>
    <row r="103" spans="1:8" ht="30" x14ac:dyDescent="0.2">
      <c r="A103" s="70" t="s">
        <v>580</v>
      </c>
      <c r="B103" s="71" t="s">
        <v>573</v>
      </c>
      <c r="C103" s="71" t="s">
        <v>437</v>
      </c>
      <c r="D103" s="71" t="s">
        <v>862</v>
      </c>
      <c r="E103" s="71" t="s">
        <v>275</v>
      </c>
      <c r="F103" s="72">
        <v>187735</v>
      </c>
      <c r="G103" s="72">
        <v>0</v>
      </c>
      <c r="H103" s="72">
        <v>0</v>
      </c>
    </row>
    <row r="104" spans="1:8" ht="30" x14ac:dyDescent="0.2">
      <c r="A104" s="70" t="s">
        <v>599</v>
      </c>
      <c r="B104" s="71" t="s">
        <v>573</v>
      </c>
      <c r="C104" s="71" t="s">
        <v>455</v>
      </c>
      <c r="D104" s="71" t="s">
        <v>216</v>
      </c>
      <c r="E104" s="71" t="s">
        <v>217</v>
      </c>
      <c r="F104" s="72">
        <v>9442757</v>
      </c>
      <c r="G104" s="72">
        <v>9442757</v>
      </c>
      <c r="H104" s="72">
        <v>9442757</v>
      </c>
    </row>
    <row r="105" spans="1:8" ht="45" x14ac:dyDescent="0.2">
      <c r="A105" s="70" t="s">
        <v>600</v>
      </c>
      <c r="B105" s="71" t="s">
        <v>573</v>
      </c>
      <c r="C105" s="71" t="s">
        <v>455</v>
      </c>
      <c r="D105" s="71" t="s">
        <v>456</v>
      </c>
      <c r="E105" s="71" t="s">
        <v>217</v>
      </c>
      <c r="F105" s="72">
        <v>2356584</v>
      </c>
      <c r="G105" s="72">
        <v>2356584</v>
      </c>
      <c r="H105" s="72">
        <v>2356584</v>
      </c>
    </row>
    <row r="106" spans="1:8" ht="90" x14ac:dyDescent="0.2">
      <c r="A106" s="70" t="s">
        <v>549</v>
      </c>
      <c r="B106" s="71" t="s">
        <v>573</v>
      </c>
      <c r="C106" s="71" t="s">
        <v>455</v>
      </c>
      <c r="D106" s="71" t="s">
        <v>456</v>
      </c>
      <c r="E106" s="71" t="s">
        <v>223</v>
      </c>
      <c r="F106" s="72">
        <v>2356584</v>
      </c>
      <c r="G106" s="72">
        <v>2356584</v>
      </c>
      <c r="H106" s="72">
        <v>2356584</v>
      </c>
    </row>
    <row r="107" spans="1:8" ht="45" x14ac:dyDescent="0.2">
      <c r="A107" s="70" t="s">
        <v>550</v>
      </c>
      <c r="B107" s="71" t="s">
        <v>573</v>
      </c>
      <c r="C107" s="71" t="s">
        <v>455</v>
      </c>
      <c r="D107" s="71" t="s">
        <v>456</v>
      </c>
      <c r="E107" s="71" t="s">
        <v>225</v>
      </c>
      <c r="F107" s="72">
        <v>2356584</v>
      </c>
      <c r="G107" s="72">
        <v>2356584</v>
      </c>
      <c r="H107" s="72">
        <v>2356584</v>
      </c>
    </row>
    <row r="108" spans="1:8" ht="45" x14ac:dyDescent="0.2">
      <c r="A108" s="70" t="s">
        <v>601</v>
      </c>
      <c r="B108" s="71" t="s">
        <v>573</v>
      </c>
      <c r="C108" s="71" t="s">
        <v>455</v>
      </c>
      <c r="D108" s="71" t="s">
        <v>458</v>
      </c>
      <c r="E108" s="71" t="s">
        <v>217</v>
      </c>
      <c r="F108" s="72">
        <v>3053917</v>
      </c>
      <c r="G108" s="72">
        <v>3053917</v>
      </c>
      <c r="H108" s="72">
        <v>3053917</v>
      </c>
    </row>
    <row r="109" spans="1:8" ht="90" x14ac:dyDescent="0.2">
      <c r="A109" s="70" t="s">
        <v>549</v>
      </c>
      <c r="B109" s="71" t="s">
        <v>573</v>
      </c>
      <c r="C109" s="71" t="s">
        <v>455</v>
      </c>
      <c r="D109" s="71" t="s">
        <v>458</v>
      </c>
      <c r="E109" s="71" t="s">
        <v>223</v>
      </c>
      <c r="F109" s="72">
        <v>2928101</v>
      </c>
      <c r="G109" s="72">
        <v>2928101</v>
      </c>
      <c r="H109" s="72">
        <v>2928101</v>
      </c>
    </row>
    <row r="110" spans="1:8" ht="30" x14ac:dyDescent="0.2">
      <c r="A110" s="70" t="s">
        <v>597</v>
      </c>
      <c r="B110" s="71" t="s">
        <v>573</v>
      </c>
      <c r="C110" s="71" t="s">
        <v>455</v>
      </c>
      <c r="D110" s="71" t="s">
        <v>458</v>
      </c>
      <c r="E110" s="71" t="s">
        <v>304</v>
      </c>
      <c r="F110" s="72">
        <v>2928101</v>
      </c>
      <c r="G110" s="72">
        <v>2928101</v>
      </c>
      <c r="H110" s="72">
        <v>2928101</v>
      </c>
    </row>
    <row r="111" spans="1:8" ht="45" x14ac:dyDescent="0.2">
      <c r="A111" s="70" t="s">
        <v>551</v>
      </c>
      <c r="B111" s="71" t="s">
        <v>573</v>
      </c>
      <c r="C111" s="71" t="s">
        <v>455</v>
      </c>
      <c r="D111" s="71" t="s">
        <v>458</v>
      </c>
      <c r="E111" s="71" t="s">
        <v>232</v>
      </c>
      <c r="F111" s="72">
        <v>118816</v>
      </c>
      <c r="G111" s="72">
        <v>118816</v>
      </c>
      <c r="H111" s="72">
        <v>118816</v>
      </c>
    </row>
    <row r="112" spans="1:8" ht="45" x14ac:dyDescent="0.2">
      <c r="A112" s="70" t="s">
        <v>552</v>
      </c>
      <c r="B112" s="71" t="s">
        <v>573</v>
      </c>
      <c r="C112" s="71" t="s">
        <v>455</v>
      </c>
      <c r="D112" s="71" t="s">
        <v>458</v>
      </c>
      <c r="E112" s="71" t="s">
        <v>234</v>
      </c>
      <c r="F112" s="72">
        <v>118816</v>
      </c>
      <c r="G112" s="72">
        <v>118816</v>
      </c>
      <c r="H112" s="72">
        <v>118816</v>
      </c>
    </row>
    <row r="113" spans="1:8" ht="15" x14ac:dyDescent="0.2">
      <c r="A113" s="70" t="s">
        <v>553</v>
      </c>
      <c r="B113" s="71" t="s">
        <v>573</v>
      </c>
      <c r="C113" s="71" t="s">
        <v>455</v>
      </c>
      <c r="D113" s="71" t="s">
        <v>458</v>
      </c>
      <c r="E113" s="71" t="s">
        <v>242</v>
      </c>
      <c r="F113" s="72">
        <v>7000</v>
      </c>
      <c r="G113" s="72">
        <v>7000</v>
      </c>
      <c r="H113" s="72">
        <v>7000</v>
      </c>
    </row>
    <row r="114" spans="1:8" ht="30" x14ac:dyDescent="0.2">
      <c r="A114" s="70" t="s">
        <v>554</v>
      </c>
      <c r="B114" s="71" t="s">
        <v>573</v>
      </c>
      <c r="C114" s="71" t="s">
        <v>455</v>
      </c>
      <c r="D114" s="71" t="s">
        <v>458</v>
      </c>
      <c r="E114" s="71" t="s">
        <v>244</v>
      </c>
      <c r="F114" s="72">
        <v>7000</v>
      </c>
      <c r="G114" s="72">
        <v>7000</v>
      </c>
      <c r="H114" s="72">
        <v>7000</v>
      </c>
    </row>
    <row r="115" spans="1:8" ht="45" x14ac:dyDescent="0.2">
      <c r="A115" s="70" t="s">
        <v>602</v>
      </c>
      <c r="B115" s="71" t="s">
        <v>573</v>
      </c>
      <c r="C115" s="71" t="s">
        <v>455</v>
      </c>
      <c r="D115" s="71" t="s">
        <v>460</v>
      </c>
      <c r="E115" s="71" t="s">
        <v>217</v>
      </c>
      <c r="F115" s="72">
        <v>3747856</v>
      </c>
      <c r="G115" s="72">
        <v>3747856</v>
      </c>
      <c r="H115" s="72">
        <v>3747856</v>
      </c>
    </row>
    <row r="116" spans="1:8" ht="90" x14ac:dyDescent="0.2">
      <c r="A116" s="70" t="s">
        <v>549</v>
      </c>
      <c r="B116" s="71" t="s">
        <v>573</v>
      </c>
      <c r="C116" s="71" t="s">
        <v>455</v>
      </c>
      <c r="D116" s="71" t="s">
        <v>460</v>
      </c>
      <c r="E116" s="71" t="s">
        <v>223</v>
      </c>
      <c r="F116" s="72">
        <v>3576856</v>
      </c>
      <c r="G116" s="72">
        <v>3576856</v>
      </c>
      <c r="H116" s="72">
        <v>3576856</v>
      </c>
    </row>
    <row r="117" spans="1:8" ht="30" x14ac:dyDescent="0.2">
      <c r="A117" s="70" t="s">
        <v>597</v>
      </c>
      <c r="B117" s="71" t="s">
        <v>573</v>
      </c>
      <c r="C117" s="71" t="s">
        <v>455</v>
      </c>
      <c r="D117" s="71" t="s">
        <v>460</v>
      </c>
      <c r="E117" s="71" t="s">
        <v>304</v>
      </c>
      <c r="F117" s="72">
        <v>3576856</v>
      </c>
      <c r="G117" s="72">
        <v>3576856</v>
      </c>
      <c r="H117" s="72">
        <v>3576856</v>
      </c>
    </row>
    <row r="118" spans="1:8" ht="45" x14ac:dyDescent="0.2">
      <c r="A118" s="70" t="s">
        <v>551</v>
      </c>
      <c r="B118" s="71" t="s">
        <v>573</v>
      </c>
      <c r="C118" s="71" t="s">
        <v>455</v>
      </c>
      <c r="D118" s="71" t="s">
        <v>460</v>
      </c>
      <c r="E118" s="71" t="s">
        <v>232</v>
      </c>
      <c r="F118" s="72">
        <v>171000</v>
      </c>
      <c r="G118" s="72">
        <v>171000</v>
      </c>
      <c r="H118" s="72">
        <v>171000</v>
      </c>
    </row>
    <row r="119" spans="1:8" ht="45" x14ac:dyDescent="0.2">
      <c r="A119" s="70" t="s">
        <v>552</v>
      </c>
      <c r="B119" s="71" t="s">
        <v>573</v>
      </c>
      <c r="C119" s="71" t="s">
        <v>455</v>
      </c>
      <c r="D119" s="71" t="s">
        <v>460</v>
      </c>
      <c r="E119" s="71" t="s">
        <v>234</v>
      </c>
      <c r="F119" s="72">
        <v>171000</v>
      </c>
      <c r="G119" s="72">
        <v>171000</v>
      </c>
      <c r="H119" s="72">
        <v>171000</v>
      </c>
    </row>
    <row r="120" spans="1:8" ht="120" x14ac:dyDescent="0.2">
      <c r="A120" s="70" t="s">
        <v>603</v>
      </c>
      <c r="B120" s="71" t="s">
        <v>573</v>
      </c>
      <c r="C120" s="71" t="s">
        <v>455</v>
      </c>
      <c r="D120" s="71" t="s">
        <v>462</v>
      </c>
      <c r="E120" s="71" t="s">
        <v>217</v>
      </c>
      <c r="F120" s="72">
        <v>284400</v>
      </c>
      <c r="G120" s="72">
        <v>284400</v>
      </c>
      <c r="H120" s="72">
        <v>284400</v>
      </c>
    </row>
    <row r="121" spans="1:8" ht="30" x14ac:dyDescent="0.2">
      <c r="A121" s="70" t="s">
        <v>584</v>
      </c>
      <c r="B121" s="71" t="s">
        <v>573</v>
      </c>
      <c r="C121" s="71" t="s">
        <v>455</v>
      </c>
      <c r="D121" s="71" t="s">
        <v>462</v>
      </c>
      <c r="E121" s="71" t="s">
        <v>415</v>
      </c>
      <c r="F121" s="72">
        <v>129600</v>
      </c>
      <c r="G121" s="72">
        <v>129600</v>
      </c>
      <c r="H121" s="72">
        <v>129600</v>
      </c>
    </row>
    <row r="122" spans="1:8" ht="45" x14ac:dyDescent="0.2">
      <c r="A122" s="70" t="s">
        <v>587</v>
      </c>
      <c r="B122" s="71" t="s">
        <v>573</v>
      </c>
      <c r="C122" s="71" t="s">
        <v>455</v>
      </c>
      <c r="D122" s="71" t="s">
        <v>462</v>
      </c>
      <c r="E122" s="71" t="s">
        <v>428</v>
      </c>
      <c r="F122" s="72">
        <v>129600</v>
      </c>
      <c r="G122" s="72">
        <v>129600</v>
      </c>
      <c r="H122" s="72">
        <v>129600</v>
      </c>
    </row>
    <row r="123" spans="1:8" ht="45" x14ac:dyDescent="0.2">
      <c r="A123" s="70" t="s">
        <v>579</v>
      </c>
      <c r="B123" s="71" t="s">
        <v>573</v>
      </c>
      <c r="C123" s="71" t="s">
        <v>455</v>
      </c>
      <c r="D123" s="71" t="s">
        <v>462</v>
      </c>
      <c r="E123" s="71" t="s">
        <v>273</v>
      </c>
      <c r="F123" s="72">
        <v>154800</v>
      </c>
      <c r="G123" s="72">
        <v>154800</v>
      </c>
      <c r="H123" s="72">
        <v>154800</v>
      </c>
    </row>
    <row r="124" spans="1:8" ht="30" x14ac:dyDescent="0.2">
      <c r="A124" s="70" t="s">
        <v>580</v>
      </c>
      <c r="B124" s="71" t="s">
        <v>573</v>
      </c>
      <c r="C124" s="71" t="s">
        <v>455</v>
      </c>
      <c r="D124" s="71" t="s">
        <v>462</v>
      </c>
      <c r="E124" s="71" t="s">
        <v>275</v>
      </c>
      <c r="F124" s="72">
        <v>154800</v>
      </c>
      <c r="G124" s="72">
        <v>154800</v>
      </c>
      <c r="H124" s="72">
        <v>154800</v>
      </c>
    </row>
    <row r="125" spans="1:8" ht="15" x14ac:dyDescent="0.2">
      <c r="A125" s="70" t="s">
        <v>604</v>
      </c>
      <c r="B125" s="71" t="s">
        <v>573</v>
      </c>
      <c r="C125" s="71" t="s">
        <v>464</v>
      </c>
      <c r="D125" s="71" t="s">
        <v>216</v>
      </c>
      <c r="E125" s="71" t="s">
        <v>217</v>
      </c>
      <c r="F125" s="72">
        <v>424192</v>
      </c>
      <c r="G125" s="72">
        <v>213192</v>
      </c>
      <c r="H125" s="72">
        <v>213192</v>
      </c>
    </row>
    <row r="126" spans="1:8" ht="30" x14ac:dyDescent="0.2">
      <c r="A126" s="70" t="s">
        <v>605</v>
      </c>
      <c r="B126" s="71" t="s">
        <v>573</v>
      </c>
      <c r="C126" s="71" t="s">
        <v>490</v>
      </c>
      <c r="D126" s="71" t="s">
        <v>216</v>
      </c>
      <c r="E126" s="71" t="s">
        <v>217</v>
      </c>
      <c r="F126" s="72">
        <v>424192</v>
      </c>
      <c r="G126" s="72">
        <v>213192</v>
      </c>
      <c r="H126" s="72">
        <v>213192</v>
      </c>
    </row>
    <row r="127" spans="1:8" ht="75" x14ac:dyDescent="0.2">
      <c r="A127" s="70" t="s">
        <v>606</v>
      </c>
      <c r="B127" s="71" t="s">
        <v>573</v>
      </c>
      <c r="C127" s="71" t="s">
        <v>490</v>
      </c>
      <c r="D127" s="71" t="s">
        <v>502</v>
      </c>
      <c r="E127" s="71" t="s">
        <v>217</v>
      </c>
      <c r="F127" s="72">
        <v>424192</v>
      </c>
      <c r="G127" s="72">
        <v>213192</v>
      </c>
      <c r="H127" s="72">
        <v>213192</v>
      </c>
    </row>
    <row r="128" spans="1:8" ht="45" x14ac:dyDescent="0.2">
      <c r="A128" s="70" t="s">
        <v>551</v>
      </c>
      <c r="B128" s="71" t="s">
        <v>573</v>
      </c>
      <c r="C128" s="71" t="s">
        <v>490</v>
      </c>
      <c r="D128" s="71" t="s">
        <v>502</v>
      </c>
      <c r="E128" s="71" t="s">
        <v>232</v>
      </c>
      <c r="F128" s="72">
        <v>211000</v>
      </c>
      <c r="G128" s="72">
        <v>0</v>
      </c>
      <c r="H128" s="72">
        <v>0</v>
      </c>
    </row>
    <row r="129" spans="1:8" ht="45" x14ac:dyDescent="0.2">
      <c r="A129" s="70" t="s">
        <v>552</v>
      </c>
      <c r="B129" s="71" t="s">
        <v>573</v>
      </c>
      <c r="C129" s="71" t="s">
        <v>490</v>
      </c>
      <c r="D129" s="71" t="s">
        <v>502</v>
      </c>
      <c r="E129" s="71" t="s">
        <v>234</v>
      </c>
      <c r="F129" s="72">
        <v>211000</v>
      </c>
      <c r="G129" s="72">
        <v>0</v>
      </c>
      <c r="H129" s="72">
        <v>0</v>
      </c>
    </row>
    <row r="130" spans="1:8" ht="45" x14ac:dyDescent="0.2">
      <c r="A130" s="70" t="s">
        <v>579</v>
      </c>
      <c r="B130" s="71" t="s">
        <v>573</v>
      </c>
      <c r="C130" s="71" t="s">
        <v>490</v>
      </c>
      <c r="D130" s="71" t="s">
        <v>502</v>
      </c>
      <c r="E130" s="71" t="s">
        <v>273</v>
      </c>
      <c r="F130" s="72">
        <v>213192</v>
      </c>
      <c r="G130" s="72">
        <v>213192</v>
      </c>
      <c r="H130" s="72">
        <v>213192</v>
      </c>
    </row>
    <row r="131" spans="1:8" ht="30" x14ac:dyDescent="0.2">
      <c r="A131" s="70" t="s">
        <v>580</v>
      </c>
      <c r="B131" s="71" t="s">
        <v>573</v>
      </c>
      <c r="C131" s="71" t="s">
        <v>490</v>
      </c>
      <c r="D131" s="71" t="s">
        <v>502</v>
      </c>
      <c r="E131" s="71" t="s">
        <v>275</v>
      </c>
      <c r="F131" s="72">
        <v>213192</v>
      </c>
      <c r="G131" s="72">
        <v>213192</v>
      </c>
      <c r="H131" s="72">
        <v>213192</v>
      </c>
    </row>
    <row r="132" spans="1:8" ht="30" x14ac:dyDescent="0.2">
      <c r="A132" s="70" t="s">
        <v>607</v>
      </c>
      <c r="B132" s="71" t="s">
        <v>573</v>
      </c>
      <c r="C132" s="71" t="s">
        <v>506</v>
      </c>
      <c r="D132" s="71" t="s">
        <v>216</v>
      </c>
      <c r="E132" s="71" t="s">
        <v>217</v>
      </c>
      <c r="F132" s="72">
        <v>40746385</v>
      </c>
      <c r="G132" s="72">
        <v>21970803</v>
      </c>
      <c r="H132" s="72">
        <v>21826523</v>
      </c>
    </row>
    <row r="133" spans="1:8" ht="15" x14ac:dyDescent="0.2">
      <c r="A133" s="70" t="s">
        <v>608</v>
      </c>
      <c r="B133" s="71" t="s">
        <v>573</v>
      </c>
      <c r="C133" s="71" t="s">
        <v>508</v>
      </c>
      <c r="D133" s="71" t="s">
        <v>216</v>
      </c>
      <c r="E133" s="71" t="s">
        <v>217</v>
      </c>
      <c r="F133" s="72">
        <v>22363498</v>
      </c>
      <c r="G133" s="72">
        <v>21970803</v>
      </c>
      <c r="H133" s="72">
        <v>21826523</v>
      </c>
    </row>
    <row r="134" spans="1:8" ht="30" x14ac:dyDescent="0.2">
      <c r="A134" s="70" t="s">
        <v>609</v>
      </c>
      <c r="B134" s="71" t="s">
        <v>573</v>
      </c>
      <c r="C134" s="71" t="s">
        <v>508</v>
      </c>
      <c r="D134" s="71" t="s">
        <v>510</v>
      </c>
      <c r="E134" s="71" t="s">
        <v>217</v>
      </c>
      <c r="F134" s="72">
        <v>6461010.3300000001</v>
      </c>
      <c r="G134" s="72">
        <v>6493894</v>
      </c>
      <c r="H134" s="72">
        <v>6493894</v>
      </c>
    </row>
    <row r="135" spans="1:8" ht="45" x14ac:dyDescent="0.2">
      <c r="A135" s="70" t="s">
        <v>579</v>
      </c>
      <c r="B135" s="71" t="s">
        <v>573</v>
      </c>
      <c r="C135" s="71" t="s">
        <v>508</v>
      </c>
      <c r="D135" s="71" t="s">
        <v>510</v>
      </c>
      <c r="E135" s="71" t="s">
        <v>273</v>
      </c>
      <c r="F135" s="72">
        <v>6461010.3300000001</v>
      </c>
      <c r="G135" s="72">
        <v>6493894</v>
      </c>
      <c r="H135" s="72">
        <v>6493894</v>
      </c>
    </row>
    <row r="136" spans="1:8" ht="30" x14ac:dyDescent="0.2">
      <c r="A136" s="70" t="s">
        <v>580</v>
      </c>
      <c r="B136" s="71" t="s">
        <v>573</v>
      </c>
      <c r="C136" s="71" t="s">
        <v>508</v>
      </c>
      <c r="D136" s="71" t="s">
        <v>510</v>
      </c>
      <c r="E136" s="71" t="s">
        <v>275</v>
      </c>
      <c r="F136" s="72">
        <v>6461010.3300000001</v>
      </c>
      <c r="G136" s="72">
        <v>6493894</v>
      </c>
      <c r="H136" s="72">
        <v>6493894</v>
      </c>
    </row>
    <row r="137" spans="1:8" ht="30" x14ac:dyDescent="0.2">
      <c r="A137" s="70" t="s">
        <v>612</v>
      </c>
      <c r="B137" s="71" t="s">
        <v>573</v>
      </c>
      <c r="C137" s="71" t="s">
        <v>508</v>
      </c>
      <c r="D137" s="71" t="s">
        <v>867</v>
      </c>
      <c r="E137" s="71" t="s">
        <v>217</v>
      </c>
      <c r="F137" s="72">
        <v>32883.67</v>
      </c>
      <c r="G137" s="72">
        <v>0</v>
      </c>
      <c r="H137" s="72">
        <v>0</v>
      </c>
    </row>
    <row r="138" spans="1:8" ht="45" x14ac:dyDescent="0.2">
      <c r="A138" s="70" t="s">
        <v>579</v>
      </c>
      <c r="B138" s="71" t="s">
        <v>573</v>
      </c>
      <c r="C138" s="71" t="s">
        <v>508</v>
      </c>
      <c r="D138" s="71" t="s">
        <v>867</v>
      </c>
      <c r="E138" s="71" t="s">
        <v>273</v>
      </c>
      <c r="F138" s="72">
        <v>32883.67</v>
      </c>
      <c r="G138" s="72">
        <v>0</v>
      </c>
      <c r="H138" s="72">
        <v>0</v>
      </c>
    </row>
    <row r="139" spans="1:8" ht="30" x14ac:dyDescent="0.2">
      <c r="A139" s="70" t="s">
        <v>580</v>
      </c>
      <c r="B139" s="71" t="s">
        <v>573</v>
      </c>
      <c r="C139" s="71" t="s">
        <v>508</v>
      </c>
      <c r="D139" s="71" t="s">
        <v>867</v>
      </c>
      <c r="E139" s="71" t="s">
        <v>275</v>
      </c>
      <c r="F139" s="72">
        <v>32883.67</v>
      </c>
      <c r="G139" s="72">
        <v>0</v>
      </c>
      <c r="H139" s="72">
        <v>0</v>
      </c>
    </row>
    <row r="140" spans="1:8" ht="30" x14ac:dyDescent="0.2">
      <c r="A140" s="70" t="s">
        <v>610</v>
      </c>
      <c r="B140" s="71" t="s">
        <v>573</v>
      </c>
      <c r="C140" s="71" t="s">
        <v>508</v>
      </c>
      <c r="D140" s="71" t="s">
        <v>512</v>
      </c>
      <c r="E140" s="71" t="s">
        <v>217</v>
      </c>
      <c r="F140" s="72">
        <v>13769045</v>
      </c>
      <c r="G140" s="72">
        <v>13769045</v>
      </c>
      <c r="H140" s="72">
        <v>13769045</v>
      </c>
    </row>
    <row r="141" spans="1:8" ht="45" x14ac:dyDescent="0.2">
      <c r="A141" s="70" t="s">
        <v>579</v>
      </c>
      <c r="B141" s="71" t="s">
        <v>573</v>
      </c>
      <c r="C141" s="71" t="s">
        <v>508</v>
      </c>
      <c r="D141" s="71" t="s">
        <v>512</v>
      </c>
      <c r="E141" s="71" t="s">
        <v>273</v>
      </c>
      <c r="F141" s="72">
        <v>13769045</v>
      </c>
      <c r="G141" s="72">
        <v>13769045</v>
      </c>
      <c r="H141" s="72">
        <v>13769045</v>
      </c>
    </row>
    <row r="142" spans="1:8" ht="30" x14ac:dyDescent="0.2">
      <c r="A142" s="70" t="s">
        <v>580</v>
      </c>
      <c r="B142" s="71" t="s">
        <v>573</v>
      </c>
      <c r="C142" s="71" t="s">
        <v>508</v>
      </c>
      <c r="D142" s="71" t="s">
        <v>512</v>
      </c>
      <c r="E142" s="71" t="s">
        <v>275</v>
      </c>
      <c r="F142" s="72">
        <v>5704550</v>
      </c>
      <c r="G142" s="72">
        <v>5704550</v>
      </c>
      <c r="H142" s="72">
        <v>5704550</v>
      </c>
    </row>
    <row r="143" spans="1:8" ht="66.75" customHeight="1" x14ac:dyDescent="0.2">
      <c r="A143" s="70" t="s">
        <v>611</v>
      </c>
      <c r="B143" s="71" t="s">
        <v>573</v>
      </c>
      <c r="C143" s="71" t="s">
        <v>508</v>
      </c>
      <c r="D143" s="71" t="s">
        <v>512</v>
      </c>
      <c r="E143" s="71" t="s">
        <v>384</v>
      </c>
      <c r="F143" s="72">
        <v>8064495</v>
      </c>
      <c r="G143" s="72">
        <v>8064495</v>
      </c>
      <c r="H143" s="72">
        <v>8064495</v>
      </c>
    </row>
    <row r="144" spans="1:8" ht="30" x14ac:dyDescent="0.2">
      <c r="A144" s="70" t="s">
        <v>612</v>
      </c>
      <c r="B144" s="71" t="s">
        <v>573</v>
      </c>
      <c r="C144" s="71" t="s">
        <v>508</v>
      </c>
      <c r="D144" s="71" t="s">
        <v>514</v>
      </c>
      <c r="E144" s="71" t="s">
        <v>217</v>
      </c>
      <c r="F144" s="72">
        <v>557275</v>
      </c>
      <c r="G144" s="72">
        <v>164580</v>
      </c>
      <c r="H144" s="72">
        <v>20300</v>
      </c>
    </row>
    <row r="145" spans="1:8" ht="45" x14ac:dyDescent="0.2">
      <c r="A145" s="70" t="s">
        <v>551</v>
      </c>
      <c r="B145" s="71" t="s">
        <v>573</v>
      </c>
      <c r="C145" s="71" t="s">
        <v>508</v>
      </c>
      <c r="D145" s="71" t="s">
        <v>514</v>
      </c>
      <c r="E145" s="71" t="s">
        <v>232</v>
      </c>
      <c r="F145" s="72">
        <v>426675</v>
      </c>
      <c r="G145" s="72">
        <v>164580</v>
      </c>
      <c r="H145" s="72">
        <v>20300</v>
      </c>
    </row>
    <row r="146" spans="1:8" ht="45" x14ac:dyDescent="0.2">
      <c r="A146" s="70" t="s">
        <v>552</v>
      </c>
      <c r="B146" s="71" t="s">
        <v>573</v>
      </c>
      <c r="C146" s="71" t="s">
        <v>508</v>
      </c>
      <c r="D146" s="71" t="s">
        <v>514</v>
      </c>
      <c r="E146" s="71" t="s">
        <v>234</v>
      </c>
      <c r="F146" s="72">
        <v>426675</v>
      </c>
      <c r="G146" s="72">
        <v>164580</v>
      </c>
      <c r="H146" s="72">
        <v>20300</v>
      </c>
    </row>
    <row r="147" spans="1:8" ht="45" x14ac:dyDescent="0.2">
      <c r="A147" s="70" t="s">
        <v>579</v>
      </c>
      <c r="B147" s="71" t="s">
        <v>573</v>
      </c>
      <c r="C147" s="71" t="s">
        <v>508</v>
      </c>
      <c r="D147" s="71" t="s">
        <v>514</v>
      </c>
      <c r="E147" s="71" t="s">
        <v>273</v>
      </c>
      <c r="F147" s="72">
        <v>130600</v>
      </c>
      <c r="G147" s="72">
        <v>0</v>
      </c>
      <c r="H147" s="72">
        <v>0</v>
      </c>
    </row>
    <row r="148" spans="1:8" ht="30" x14ac:dyDescent="0.2">
      <c r="A148" s="70" t="s">
        <v>580</v>
      </c>
      <c r="B148" s="71" t="s">
        <v>573</v>
      </c>
      <c r="C148" s="71" t="s">
        <v>508</v>
      </c>
      <c r="D148" s="71" t="s">
        <v>514</v>
      </c>
      <c r="E148" s="71" t="s">
        <v>275</v>
      </c>
      <c r="F148" s="72">
        <v>130600</v>
      </c>
      <c r="G148" s="72">
        <v>0</v>
      </c>
      <c r="H148" s="72">
        <v>0</v>
      </c>
    </row>
    <row r="149" spans="1:8" ht="60" x14ac:dyDescent="0.2">
      <c r="A149" s="70" t="s">
        <v>875</v>
      </c>
      <c r="B149" s="71" t="s">
        <v>573</v>
      </c>
      <c r="C149" s="71" t="s">
        <v>508</v>
      </c>
      <c r="D149" s="71" t="s">
        <v>515</v>
      </c>
      <c r="E149" s="71" t="s">
        <v>217</v>
      </c>
      <c r="F149" s="72">
        <v>1543284</v>
      </c>
      <c r="G149" s="72">
        <v>1543284</v>
      </c>
      <c r="H149" s="72">
        <v>1543284</v>
      </c>
    </row>
    <row r="150" spans="1:8" ht="90" x14ac:dyDescent="0.2">
      <c r="A150" s="70" t="s">
        <v>549</v>
      </c>
      <c r="B150" s="71" t="s">
        <v>573</v>
      </c>
      <c r="C150" s="71" t="s">
        <v>508</v>
      </c>
      <c r="D150" s="71" t="s">
        <v>515</v>
      </c>
      <c r="E150" s="71" t="s">
        <v>223</v>
      </c>
      <c r="F150" s="72">
        <v>1509554</v>
      </c>
      <c r="G150" s="72">
        <v>1509554</v>
      </c>
      <c r="H150" s="72">
        <v>1509554</v>
      </c>
    </row>
    <row r="151" spans="1:8" ht="30" x14ac:dyDescent="0.2">
      <c r="A151" s="70" t="s">
        <v>597</v>
      </c>
      <c r="B151" s="71" t="s">
        <v>573</v>
      </c>
      <c r="C151" s="71" t="s">
        <v>508</v>
      </c>
      <c r="D151" s="71" t="s">
        <v>515</v>
      </c>
      <c r="E151" s="71" t="s">
        <v>304</v>
      </c>
      <c r="F151" s="72">
        <v>1509554</v>
      </c>
      <c r="G151" s="72">
        <v>1509554</v>
      </c>
      <c r="H151" s="72">
        <v>1509554</v>
      </c>
    </row>
    <row r="152" spans="1:8" ht="45" x14ac:dyDescent="0.2">
      <c r="A152" s="70" t="s">
        <v>551</v>
      </c>
      <c r="B152" s="71" t="s">
        <v>573</v>
      </c>
      <c r="C152" s="71" t="s">
        <v>508</v>
      </c>
      <c r="D152" s="71" t="s">
        <v>515</v>
      </c>
      <c r="E152" s="71" t="s">
        <v>232</v>
      </c>
      <c r="F152" s="72">
        <v>33730</v>
      </c>
      <c r="G152" s="72">
        <v>33730</v>
      </c>
      <c r="H152" s="72">
        <v>33730</v>
      </c>
    </row>
    <row r="153" spans="1:8" ht="45" x14ac:dyDescent="0.2">
      <c r="A153" s="70" t="s">
        <v>552</v>
      </c>
      <c r="B153" s="71" t="s">
        <v>573</v>
      </c>
      <c r="C153" s="71" t="s">
        <v>508</v>
      </c>
      <c r="D153" s="71" t="s">
        <v>515</v>
      </c>
      <c r="E153" s="71" t="s">
        <v>234</v>
      </c>
      <c r="F153" s="72">
        <v>33730</v>
      </c>
      <c r="G153" s="72">
        <v>33730</v>
      </c>
      <c r="H153" s="72">
        <v>33730</v>
      </c>
    </row>
    <row r="154" spans="1:8" ht="15" x14ac:dyDescent="0.2">
      <c r="A154" s="70" t="s">
        <v>871</v>
      </c>
      <c r="B154" s="71" t="s">
        <v>573</v>
      </c>
      <c r="C154" s="71" t="s">
        <v>870</v>
      </c>
      <c r="D154" s="71" t="s">
        <v>216</v>
      </c>
      <c r="E154" s="71" t="s">
        <v>217</v>
      </c>
      <c r="F154" s="72">
        <v>18382887</v>
      </c>
      <c r="G154" s="72">
        <v>0</v>
      </c>
      <c r="H154" s="72">
        <v>0</v>
      </c>
    </row>
    <row r="155" spans="1:8" ht="30" x14ac:dyDescent="0.2">
      <c r="A155" s="70" t="s">
        <v>609</v>
      </c>
      <c r="B155" s="71" t="s">
        <v>573</v>
      </c>
      <c r="C155" s="71" t="s">
        <v>870</v>
      </c>
      <c r="D155" s="71" t="s">
        <v>510</v>
      </c>
      <c r="E155" s="71" t="s">
        <v>217</v>
      </c>
      <c r="F155" s="72">
        <v>18382887</v>
      </c>
      <c r="G155" s="72">
        <v>0</v>
      </c>
      <c r="H155" s="72">
        <v>0</v>
      </c>
    </row>
    <row r="156" spans="1:8" ht="45" x14ac:dyDescent="0.2">
      <c r="A156" s="70" t="s">
        <v>579</v>
      </c>
      <c r="B156" s="71" t="s">
        <v>573</v>
      </c>
      <c r="C156" s="71" t="s">
        <v>870</v>
      </c>
      <c r="D156" s="71" t="s">
        <v>510</v>
      </c>
      <c r="E156" s="71" t="s">
        <v>273</v>
      </c>
      <c r="F156" s="72">
        <v>18382887</v>
      </c>
      <c r="G156" s="72">
        <v>0</v>
      </c>
      <c r="H156" s="72">
        <v>0</v>
      </c>
    </row>
    <row r="157" spans="1:8" ht="30" x14ac:dyDescent="0.2">
      <c r="A157" s="70" t="s">
        <v>580</v>
      </c>
      <c r="B157" s="71" t="s">
        <v>573</v>
      </c>
      <c r="C157" s="71" t="s">
        <v>870</v>
      </c>
      <c r="D157" s="71" t="s">
        <v>510</v>
      </c>
      <c r="E157" s="71" t="s">
        <v>275</v>
      </c>
      <c r="F157" s="72">
        <v>18382887</v>
      </c>
      <c r="G157" s="72">
        <v>0</v>
      </c>
      <c r="H157" s="72">
        <v>0</v>
      </c>
    </row>
    <row r="158" spans="1:8" ht="42.75" x14ac:dyDescent="0.2">
      <c r="A158" s="67" t="s">
        <v>613</v>
      </c>
      <c r="B158" s="68" t="s">
        <v>614</v>
      </c>
      <c r="C158" s="68" t="s">
        <v>546</v>
      </c>
      <c r="D158" s="68" t="s">
        <v>216</v>
      </c>
      <c r="E158" s="68" t="s">
        <v>217</v>
      </c>
      <c r="F158" s="69">
        <v>13093570</v>
      </c>
      <c r="G158" s="69">
        <v>13093570</v>
      </c>
      <c r="H158" s="69">
        <v>13093570</v>
      </c>
    </row>
    <row r="159" spans="1:8" ht="15" x14ac:dyDescent="0.2">
      <c r="A159" s="70" t="s">
        <v>547</v>
      </c>
      <c r="B159" s="71" t="s">
        <v>614</v>
      </c>
      <c r="C159" s="71" t="s">
        <v>215</v>
      </c>
      <c r="D159" s="71" t="s">
        <v>216</v>
      </c>
      <c r="E159" s="71" t="s">
        <v>217</v>
      </c>
      <c r="F159" s="72">
        <v>12570405</v>
      </c>
      <c r="G159" s="72">
        <v>12570405</v>
      </c>
      <c r="H159" s="72">
        <v>12570405</v>
      </c>
    </row>
    <row r="160" spans="1:8" ht="30" x14ac:dyDescent="0.2">
      <c r="A160" s="70" t="s">
        <v>556</v>
      </c>
      <c r="B160" s="71" t="s">
        <v>614</v>
      </c>
      <c r="C160" s="71" t="s">
        <v>265</v>
      </c>
      <c r="D160" s="71" t="s">
        <v>216</v>
      </c>
      <c r="E160" s="71" t="s">
        <v>217</v>
      </c>
      <c r="F160" s="72">
        <v>12570405</v>
      </c>
      <c r="G160" s="72">
        <v>12570405</v>
      </c>
      <c r="H160" s="72">
        <v>12570405</v>
      </c>
    </row>
    <row r="161" spans="1:8" ht="60" x14ac:dyDescent="0.2">
      <c r="A161" s="70" t="s">
        <v>615</v>
      </c>
      <c r="B161" s="71" t="s">
        <v>614</v>
      </c>
      <c r="C161" s="71" t="s">
        <v>265</v>
      </c>
      <c r="D161" s="71" t="s">
        <v>279</v>
      </c>
      <c r="E161" s="71" t="s">
        <v>217</v>
      </c>
      <c r="F161" s="72">
        <v>226800</v>
      </c>
      <c r="G161" s="72">
        <v>226800</v>
      </c>
      <c r="H161" s="72">
        <v>226800</v>
      </c>
    </row>
    <row r="162" spans="1:8" ht="45" x14ac:dyDescent="0.2">
      <c r="A162" s="70" t="s">
        <v>551</v>
      </c>
      <c r="B162" s="71" t="s">
        <v>614</v>
      </c>
      <c r="C162" s="71" t="s">
        <v>265</v>
      </c>
      <c r="D162" s="71" t="s">
        <v>279</v>
      </c>
      <c r="E162" s="71" t="s">
        <v>232</v>
      </c>
      <c r="F162" s="72">
        <v>226800</v>
      </c>
      <c r="G162" s="72">
        <v>226800</v>
      </c>
      <c r="H162" s="72">
        <v>226800</v>
      </c>
    </row>
    <row r="163" spans="1:8" ht="45" x14ac:dyDescent="0.2">
      <c r="A163" s="70" t="s">
        <v>552</v>
      </c>
      <c r="B163" s="71" t="s">
        <v>614</v>
      </c>
      <c r="C163" s="71" t="s">
        <v>265</v>
      </c>
      <c r="D163" s="71" t="s">
        <v>279</v>
      </c>
      <c r="E163" s="71" t="s">
        <v>234</v>
      </c>
      <c r="F163" s="72">
        <v>226800</v>
      </c>
      <c r="G163" s="72">
        <v>226800</v>
      </c>
      <c r="H163" s="72">
        <v>226800</v>
      </c>
    </row>
    <row r="164" spans="1:8" ht="75" x14ac:dyDescent="0.2">
      <c r="A164" s="70" t="s">
        <v>876</v>
      </c>
      <c r="B164" s="71" t="s">
        <v>614</v>
      </c>
      <c r="C164" s="71" t="s">
        <v>265</v>
      </c>
      <c r="D164" s="71" t="s">
        <v>280</v>
      </c>
      <c r="E164" s="71" t="s">
        <v>217</v>
      </c>
      <c r="F164" s="72">
        <v>107735</v>
      </c>
      <c r="G164" s="72">
        <v>107735</v>
      </c>
      <c r="H164" s="72">
        <v>107735</v>
      </c>
    </row>
    <row r="165" spans="1:8" ht="45" x14ac:dyDescent="0.2">
      <c r="A165" s="70" t="s">
        <v>551</v>
      </c>
      <c r="B165" s="71" t="s">
        <v>614</v>
      </c>
      <c r="C165" s="71" t="s">
        <v>265</v>
      </c>
      <c r="D165" s="71" t="s">
        <v>280</v>
      </c>
      <c r="E165" s="71" t="s">
        <v>232</v>
      </c>
      <c r="F165" s="72">
        <v>107735</v>
      </c>
      <c r="G165" s="72">
        <v>107735</v>
      </c>
      <c r="H165" s="72">
        <v>107735</v>
      </c>
    </row>
    <row r="166" spans="1:8" ht="45" x14ac:dyDescent="0.2">
      <c r="A166" s="70" t="s">
        <v>552</v>
      </c>
      <c r="B166" s="71" t="s">
        <v>614</v>
      </c>
      <c r="C166" s="71" t="s">
        <v>265</v>
      </c>
      <c r="D166" s="71" t="s">
        <v>280</v>
      </c>
      <c r="E166" s="71" t="s">
        <v>234</v>
      </c>
      <c r="F166" s="72">
        <v>107735</v>
      </c>
      <c r="G166" s="72">
        <v>107735</v>
      </c>
      <c r="H166" s="72">
        <v>107735</v>
      </c>
    </row>
    <row r="167" spans="1:8" ht="60" x14ac:dyDescent="0.2">
      <c r="A167" s="70" t="s">
        <v>877</v>
      </c>
      <c r="B167" s="71" t="s">
        <v>614</v>
      </c>
      <c r="C167" s="71" t="s">
        <v>265</v>
      </c>
      <c r="D167" s="71" t="s">
        <v>281</v>
      </c>
      <c r="E167" s="71" t="s">
        <v>217</v>
      </c>
      <c r="F167" s="72">
        <v>367000</v>
      </c>
      <c r="G167" s="72">
        <v>367000</v>
      </c>
      <c r="H167" s="72">
        <v>367000</v>
      </c>
    </row>
    <row r="168" spans="1:8" ht="45" x14ac:dyDescent="0.2">
      <c r="A168" s="70" t="s">
        <v>551</v>
      </c>
      <c r="B168" s="71" t="s">
        <v>614</v>
      </c>
      <c r="C168" s="71" t="s">
        <v>265</v>
      </c>
      <c r="D168" s="71" t="s">
        <v>281</v>
      </c>
      <c r="E168" s="71" t="s">
        <v>232</v>
      </c>
      <c r="F168" s="72">
        <v>367000</v>
      </c>
      <c r="G168" s="72">
        <v>367000</v>
      </c>
      <c r="H168" s="72">
        <v>367000</v>
      </c>
    </row>
    <row r="169" spans="1:8" ht="45" x14ac:dyDescent="0.2">
      <c r="A169" s="70" t="s">
        <v>552</v>
      </c>
      <c r="B169" s="71" t="s">
        <v>614</v>
      </c>
      <c r="C169" s="71" t="s">
        <v>265</v>
      </c>
      <c r="D169" s="71" t="s">
        <v>281</v>
      </c>
      <c r="E169" s="71" t="s">
        <v>234</v>
      </c>
      <c r="F169" s="72">
        <v>367000</v>
      </c>
      <c r="G169" s="72">
        <v>367000</v>
      </c>
      <c r="H169" s="72">
        <v>367000</v>
      </c>
    </row>
    <row r="170" spans="1:8" ht="45" x14ac:dyDescent="0.2">
      <c r="A170" s="70" t="s">
        <v>600</v>
      </c>
      <c r="B170" s="71" t="s">
        <v>614</v>
      </c>
      <c r="C170" s="71" t="s">
        <v>265</v>
      </c>
      <c r="D170" s="71" t="s">
        <v>282</v>
      </c>
      <c r="E170" s="71" t="s">
        <v>217</v>
      </c>
      <c r="F170" s="72">
        <v>11329870</v>
      </c>
      <c r="G170" s="72">
        <v>11329870</v>
      </c>
      <c r="H170" s="72">
        <v>11329870</v>
      </c>
    </row>
    <row r="171" spans="1:8" ht="90" x14ac:dyDescent="0.2">
      <c r="A171" s="70" t="s">
        <v>549</v>
      </c>
      <c r="B171" s="71" t="s">
        <v>614</v>
      </c>
      <c r="C171" s="71" t="s">
        <v>265</v>
      </c>
      <c r="D171" s="71" t="s">
        <v>282</v>
      </c>
      <c r="E171" s="71" t="s">
        <v>223</v>
      </c>
      <c r="F171" s="72">
        <v>10983940</v>
      </c>
      <c r="G171" s="72">
        <v>10983940</v>
      </c>
      <c r="H171" s="72">
        <v>10983940</v>
      </c>
    </row>
    <row r="172" spans="1:8" ht="45" x14ac:dyDescent="0.2">
      <c r="A172" s="70" t="s">
        <v>550</v>
      </c>
      <c r="B172" s="71" t="s">
        <v>614</v>
      </c>
      <c r="C172" s="71" t="s">
        <v>265</v>
      </c>
      <c r="D172" s="71" t="s">
        <v>282</v>
      </c>
      <c r="E172" s="71" t="s">
        <v>225</v>
      </c>
      <c r="F172" s="72">
        <v>10983940</v>
      </c>
      <c r="G172" s="72">
        <v>10983940</v>
      </c>
      <c r="H172" s="72">
        <v>10983940</v>
      </c>
    </row>
    <row r="173" spans="1:8" ht="45" x14ac:dyDescent="0.2">
      <c r="A173" s="70" t="s">
        <v>551</v>
      </c>
      <c r="B173" s="71" t="s">
        <v>614</v>
      </c>
      <c r="C173" s="71" t="s">
        <v>265</v>
      </c>
      <c r="D173" s="71" t="s">
        <v>282</v>
      </c>
      <c r="E173" s="71" t="s">
        <v>232</v>
      </c>
      <c r="F173" s="72">
        <v>340430</v>
      </c>
      <c r="G173" s="72">
        <v>340430</v>
      </c>
      <c r="H173" s="72">
        <v>340430</v>
      </c>
    </row>
    <row r="174" spans="1:8" ht="45" x14ac:dyDescent="0.2">
      <c r="A174" s="70" t="s">
        <v>552</v>
      </c>
      <c r="B174" s="71" t="s">
        <v>614</v>
      </c>
      <c r="C174" s="71" t="s">
        <v>265</v>
      </c>
      <c r="D174" s="71" t="s">
        <v>282</v>
      </c>
      <c r="E174" s="71" t="s">
        <v>234</v>
      </c>
      <c r="F174" s="72">
        <v>340430</v>
      </c>
      <c r="G174" s="72">
        <v>340430</v>
      </c>
      <c r="H174" s="72">
        <v>340430</v>
      </c>
    </row>
    <row r="175" spans="1:8" ht="15" x14ac:dyDescent="0.2">
      <c r="A175" s="70" t="s">
        <v>553</v>
      </c>
      <c r="B175" s="71" t="s">
        <v>614</v>
      </c>
      <c r="C175" s="71" t="s">
        <v>265</v>
      </c>
      <c r="D175" s="71" t="s">
        <v>282</v>
      </c>
      <c r="E175" s="71" t="s">
        <v>242</v>
      </c>
      <c r="F175" s="72">
        <v>5500</v>
      </c>
      <c r="G175" s="72">
        <v>5500</v>
      </c>
      <c r="H175" s="72">
        <v>5500</v>
      </c>
    </row>
    <row r="176" spans="1:8" ht="30" x14ac:dyDescent="0.2">
      <c r="A176" s="70" t="s">
        <v>554</v>
      </c>
      <c r="B176" s="71" t="s">
        <v>614</v>
      </c>
      <c r="C176" s="71" t="s">
        <v>265</v>
      </c>
      <c r="D176" s="71" t="s">
        <v>282</v>
      </c>
      <c r="E176" s="71" t="s">
        <v>244</v>
      </c>
      <c r="F176" s="72">
        <v>5500</v>
      </c>
      <c r="G176" s="72">
        <v>5500</v>
      </c>
      <c r="H176" s="72">
        <v>5500</v>
      </c>
    </row>
    <row r="177" spans="1:8" ht="45" x14ac:dyDescent="0.2">
      <c r="A177" s="70" t="s">
        <v>616</v>
      </c>
      <c r="B177" s="71" t="s">
        <v>614</v>
      </c>
      <c r="C177" s="71" t="s">
        <v>265</v>
      </c>
      <c r="D177" s="71" t="s">
        <v>284</v>
      </c>
      <c r="E177" s="71" t="s">
        <v>217</v>
      </c>
      <c r="F177" s="72">
        <v>539000</v>
      </c>
      <c r="G177" s="72">
        <v>539000</v>
      </c>
      <c r="H177" s="72">
        <v>539000</v>
      </c>
    </row>
    <row r="178" spans="1:8" ht="45" x14ac:dyDescent="0.2">
      <c r="A178" s="70" t="s">
        <v>551</v>
      </c>
      <c r="B178" s="71" t="s">
        <v>614</v>
      </c>
      <c r="C178" s="71" t="s">
        <v>265</v>
      </c>
      <c r="D178" s="71" t="s">
        <v>284</v>
      </c>
      <c r="E178" s="71" t="s">
        <v>232</v>
      </c>
      <c r="F178" s="72">
        <v>529000</v>
      </c>
      <c r="G178" s="72">
        <v>539000</v>
      </c>
      <c r="H178" s="72">
        <v>539000</v>
      </c>
    </row>
    <row r="179" spans="1:8" ht="45" x14ac:dyDescent="0.2">
      <c r="A179" s="70" t="s">
        <v>552</v>
      </c>
      <c r="B179" s="71" t="s">
        <v>614</v>
      </c>
      <c r="C179" s="71" t="s">
        <v>265</v>
      </c>
      <c r="D179" s="71" t="s">
        <v>284</v>
      </c>
      <c r="E179" s="71" t="s">
        <v>234</v>
      </c>
      <c r="F179" s="72">
        <v>529000</v>
      </c>
      <c r="G179" s="72">
        <v>539000</v>
      </c>
      <c r="H179" s="72">
        <v>539000</v>
      </c>
    </row>
    <row r="180" spans="1:8" ht="15" x14ac:dyDescent="0.2">
      <c r="A180" s="70" t="s">
        <v>553</v>
      </c>
      <c r="B180" s="71" t="s">
        <v>614</v>
      </c>
      <c r="C180" s="71" t="s">
        <v>265</v>
      </c>
      <c r="D180" s="71" t="s">
        <v>284</v>
      </c>
      <c r="E180" s="71" t="s">
        <v>242</v>
      </c>
      <c r="F180" s="72">
        <v>10000</v>
      </c>
      <c r="G180" s="72">
        <v>0</v>
      </c>
      <c r="H180" s="72">
        <v>0</v>
      </c>
    </row>
    <row r="181" spans="1:8" ht="15" x14ac:dyDescent="0.2">
      <c r="A181" s="70" t="s">
        <v>878</v>
      </c>
      <c r="B181" s="71" t="s">
        <v>614</v>
      </c>
      <c r="C181" s="71" t="s">
        <v>265</v>
      </c>
      <c r="D181" s="71" t="s">
        <v>284</v>
      </c>
      <c r="E181" s="71" t="s">
        <v>831</v>
      </c>
      <c r="F181" s="72">
        <v>10000</v>
      </c>
      <c r="G181" s="72">
        <v>0</v>
      </c>
      <c r="H181" s="72">
        <v>0</v>
      </c>
    </row>
    <row r="182" spans="1:8" ht="15" x14ac:dyDescent="0.2">
      <c r="A182" s="70" t="s">
        <v>574</v>
      </c>
      <c r="B182" s="71" t="s">
        <v>614</v>
      </c>
      <c r="C182" s="71" t="s">
        <v>314</v>
      </c>
      <c r="D182" s="71" t="s">
        <v>216</v>
      </c>
      <c r="E182" s="71" t="s">
        <v>217</v>
      </c>
      <c r="F182" s="72">
        <v>473965</v>
      </c>
      <c r="G182" s="72">
        <v>473965</v>
      </c>
      <c r="H182" s="72">
        <v>473965</v>
      </c>
    </row>
    <row r="183" spans="1:8" ht="30" x14ac:dyDescent="0.2">
      <c r="A183" s="70" t="s">
        <v>575</v>
      </c>
      <c r="B183" s="71" t="s">
        <v>614</v>
      </c>
      <c r="C183" s="71" t="s">
        <v>342</v>
      </c>
      <c r="D183" s="71" t="s">
        <v>216</v>
      </c>
      <c r="E183" s="71" t="s">
        <v>217</v>
      </c>
      <c r="F183" s="72">
        <v>473965</v>
      </c>
      <c r="G183" s="72">
        <v>473965</v>
      </c>
      <c r="H183" s="72">
        <v>473965</v>
      </c>
    </row>
    <row r="184" spans="1:8" ht="75" x14ac:dyDescent="0.2">
      <c r="A184" s="70" t="s">
        <v>879</v>
      </c>
      <c r="B184" s="71" t="s">
        <v>614</v>
      </c>
      <c r="C184" s="71" t="s">
        <v>342</v>
      </c>
      <c r="D184" s="71" t="s">
        <v>348</v>
      </c>
      <c r="E184" s="71" t="s">
        <v>217</v>
      </c>
      <c r="F184" s="72">
        <v>473965</v>
      </c>
      <c r="G184" s="72">
        <v>473965</v>
      </c>
      <c r="H184" s="72">
        <v>473965</v>
      </c>
    </row>
    <row r="185" spans="1:8" ht="45" x14ac:dyDescent="0.2">
      <c r="A185" s="70" t="s">
        <v>551</v>
      </c>
      <c r="B185" s="71" t="s">
        <v>614</v>
      </c>
      <c r="C185" s="71" t="s">
        <v>342</v>
      </c>
      <c r="D185" s="71" t="s">
        <v>348</v>
      </c>
      <c r="E185" s="71" t="s">
        <v>232</v>
      </c>
      <c r="F185" s="72">
        <v>473965</v>
      </c>
      <c r="G185" s="72">
        <v>473965</v>
      </c>
      <c r="H185" s="72">
        <v>473965</v>
      </c>
    </row>
    <row r="186" spans="1:8" ht="45" x14ac:dyDescent="0.2">
      <c r="A186" s="70" t="s">
        <v>552</v>
      </c>
      <c r="B186" s="71" t="s">
        <v>614</v>
      </c>
      <c r="C186" s="71" t="s">
        <v>342</v>
      </c>
      <c r="D186" s="71" t="s">
        <v>348</v>
      </c>
      <c r="E186" s="71" t="s">
        <v>234</v>
      </c>
      <c r="F186" s="72">
        <v>473965</v>
      </c>
      <c r="G186" s="72">
        <v>473965</v>
      </c>
      <c r="H186" s="72">
        <v>473965</v>
      </c>
    </row>
    <row r="187" spans="1:8" ht="30" x14ac:dyDescent="0.2">
      <c r="A187" s="70" t="s">
        <v>617</v>
      </c>
      <c r="B187" s="71" t="s">
        <v>614</v>
      </c>
      <c r="C187" s="71" t="s">
        <v>352</v>
      </c>
      <c r="D187" s="71" t="s">
        <v>216</v>
      </c>
      <c r="E187" s="71" t="s">
        <v>217</v>
      </c>
      <c r="F187" s="72">
        <v>49200</v>
      </c>
      <c r="G187" s="72">
        <v>49200</v>
      </c>
      <c r="H187" s="72">
        <v>49200</v>
      </c>
    </row>
    <row r="188" spans="1:8" ht="15" x14ac:dyDescent="0.2">
      <c r="A188" s="70" t="s">
        <v>618</v>
      </c>
      <c r="B188" s="71" t="s">
        <v>614</v>
      </c>
      <c r="C188" s="71" t="s">
        <v>354</v>
      </c>
      <c r="D188" s="71" t="s">
        <v>216</v>
      </c>
      <c r="E188" s="71" t="s">
        <v>217</v>
      </c>
      <c r="F188" s="72">
        <v>49200</v>
      </c>
      <c r="G188" s="72">
        <v>49200</v>
      </c>
      <c r="H188" s="72">
        <v>49200</v>
      </c>
    </row>
    <row r="189" spans="1:8" ht="45" x14ac:dyDescent="0.2">
      <c r="A189" s="70" t="s">
        <v>619</v>
      </c>
      <c r="B189" s="71" t="s">
        <v>614</v>
      </c>
      <c r="C189" s="71" t="s">
        <v>354</v>
      </c>
      <c r="D189" s="71" t="s">
        <v>358</v>
      </c>
      <c r="E189" s="71" t="s">
        <v>217</v>
      </c>
      <c r="F189" s="72">
        <v>49200</v>
      </c>
      <c r="G189" s="72">
        <v>49200</v>
      </c>
      <c r="H189" s="72">
        <v>49200</v>
      </c>
    </row>
    <row r="190" spans="1:8" ht="45" x14ac:dyDescent="0.2">
      <c r="A190" s="70" t="s">
        <v>551</v>
      </c>
      <c r="B190" s="71" t="s">
        <v>614</v>
      </c>
      <c r="C190" s="71" t="s">
        <v>354</v>
      </c>
      <c r="D190" s="71" t="s">
        <v>358</v>
      </c>
      <c r="E190" s="71" t="s">
        <v>232</v>
      </c>
      <c r="F190" s="72">
        <v>49200</v>
      </c>
      <c r="G190" s="72">
        <v>49200</v>
      </c>
      <c r="H190" s="72">
        <v>49200</v>
      </c>
    </row>
    <row r="191" spans="1:8" ht="45" x14ac:dyDescent="0.2">
      <c r="A191" s="70" t="s">
        <v>552</v>
      </c>
      <c r="B191" s="71" t="s">
        <v>614</v>
      </c>
      <c r="C191" s="71" t="s">
        <v>354</v>
      </c>
      <c r="D191" s="71" t="s">
        <v>358</v>
      </c>
      <c r="E191" s="71" t="s">
        <v>234</v>
      </c>
      <c r="F191" s="72">
        <v>49200</v>
      </c>
      <c r="G191" s="72">
        <v>49200</v>
      </c>
      <c r="H191" s="72">
        <v>49200</v>
      </c>
    </row>
    <row r="192" spans="1:8" ht="28.5" x14ac:dyDescent="0.2">
      <c r="A192" s="67" t="s">
        <v>620</v>
      </c>
      <c r="B192" s="68" t="s">
        <v>621</v>
      </c>
      <c r="C192" s="68" t="s">
        <v>546</v>
      </c>
      <c r="D192" s="68" t="s">
        <v>216</v>
      </c>
      <c r="E192" s="68" t="s">
        <v>217</v>
      </c>
      <c r="F192" s="69">
        <v>3824400</v>
      </c>
      <c r="G192" s="69">
        <v>3824400</v>
      </c>
      <c r="H192" s="69">
        <v>3824400</v>
      </c>
    </row>
    <row r="193" spans="1:8" ht="15" x14ac:dyDescent="0.2">
      <c r="A193" s="70" t="s">
        <v>547</v>
      </c>
      <c r="B193" s="71" t="s">
        <v>621</v>
      </c>
      <c r="C193" s="71" t="s">
        <v>215</v>
      </c>
      <c r="D193" s="71" t="s">
        <v>216</v>
      </c>
      <c r="E193" s="71" t="s">
        <v>217</v>
      </c>
      <c r="F193" s="72">
        <v>3824400</v>
      </c>
      <c r="G193" s="72">
        <v>3824400</v>
      </c>
      <c r="H193" s="72">
        <v>3824400</v>
      </c>
    </row>
    <row r="194" spans="1:8" ht="60" x14ac:dyDescent="0.2">
      <c r="A194" s="70" t="s">
        <v>548</v>
      </c>
      <c r="B194" s="71" t="s">
        <v>621</v>
      </c>
      <c r="C194" s="71" t="s">
        <v>250</v>
      </c>
      <c r="D194" s="71" t="s">
        <v>216</v>
      </c>
      <c r="E194" s="71" t="s">
        <v>217</v>
      </c>
      <c r="F194" s="72">
        <v>3824400</v>
      </c>
      <c r="G194" s="72">
        <v>3824400</v>
      </c>
      <c r="H194" s="72">
        <v>3824400</v>
      </c>
    </row>
    <row r="195" spans="1:8" ht="45" x14ac:dyDescent="0.2">
      <c r="A195" s="70" t="s">
        <v>622</v>
      </c>
      <c r="B195" s="71" t="s">
        <v>621</v>
      </c>
      <c r="C195" s="71" t="s">
        <v>250</v>
      </c>
      <c r="D195" s="71" t="s">
        <v>255</v>
      </c>
      <c r="E195" s="71" t="s">
        <v>217</v>
      </c>
      <c r="F195" s="72">
        <v>2364435</v>
      </c>
      <c r="G195" s="72">
        <v>2364435</v>
      </c>
      <c r="H195" s="72">
        <v>2364435</v>
      </c>
    </row>
    <row r="196" spans="1:8" ht="90" x14ac:dyDescent="0.2">
      <c r="A196" s="70" t="s">
        <v>549</v>
      </c>
      <c r="B196" s="71" t="s">
        <v>621</v>
      </c>
      <c r="C196" s="71" t="s">
        <v>250</v>
      </c>
      <c r="D196" s="71" t="s">
        <v>255</v>
      </c>
      <c r="E196" s="71" t="s">
        <v>223</v>
      </c>
      <c r="F196" s="72">
        <v>2364435</v>
      </c>
      <c r="G196" s="72">
        <v>2364435</v>
      </c>
      <c r="H196" s="72">
        <v>2364435</v>
      </c>
    </row>
    <row r="197" spans="1:8" ht="45" x14ac:dyDescent="0.2">
      <c r="A197" s="70" t="s">
        <v>550</v>
      </c>
      <c r="B197" s="71" t="s">
        <v>621</v>
      </c>
      <c r="C197" s="71" t="s">
        <v>250</v>
      </c>
      <c r="D197" s="71" t="s">
        <v>255</v>
      </c>
      <c r="E197" s="71" t="s">
        <v>225</v>
      </c>
      <c r="F197" s="72">
        <v>2364435</v>
      </c>
      <c r="G197" s="72">
        <v>2364435</v>
      </c>
      <c r="H197" s="72">
        <v>2364435</v>
      </c>
    </row>
    <row r="198" spans="1:8" ht="45" x14ac:dyDescent="0.2">
      <c r="A198" s="70" t="s">
        <v>623</v>
      </c>
      <c r="B198" s="71" t="s">
        <v>621</v>
      </c>
      <c r="C198" s="71" t="s">
        <v>250</v>
      </c>
      <c r="D198" s="71" t="s">
        <v>257</v>
      </c>
      <c r="E198" s="71" t="s">
        <v>217</v>
      </c>
      <c r="F198" s="72">
        <v>1459965</v>
      </c>
      <c r="G198" s="72">
        <v>1459965</v>
      </c>
      <c r="H198" s="72">
        <v>1459965</v>
      </c>
    </row>
    <row r="199" spans="1:8" ht="90" x14ac:dyDescent="0.2">
      <c r="A199" s="70" t="s">
        <v>549</v>
      </c>
      <c r="B199" s="71" t="s">
        <v>621</v>
      </c>
      <c r="C199" s="71" t="s">
        <v>250</v>
      </c>
      <c r="D199" s="71" t="s">
        <v>257</v>
      </c>
      <c r="E199" s="71" t="s">
        <v>223</v>
      </c>
      <c r="F199" s="72">
        <v>1386765</v>
      </c>
      <c r="G199" s="72">
        <v>1386765</v>
      </c>
      <c r="H199" s="72">
        <v>1386765</v>
      </c>
    </row>
    <row r="200" spans="1:8" ht="45" x14ac:dyDescent="0.2">
      <c r="A200" s="70" t="s">
        <v>550</v>
      </c>
      <c r="B200" s="71" t="s">
        <v>621</v>
      </c>
      <c r="C200" s="71" t="s">
        <v>250</v>
      </c>
      <c r="D200" s="71" t="s">
        <v>257</v>
      </c>
      <c r="E200" s="71" t="s">
        <v>225</v>
      </c>
      <c r="F200" s="72">
        <v>1386765</v>
      </c>
      <c r="G200" s="72">
        <v>1386765</v>
      </c>
      <c r="H200" s="72">
        <v>1386765</v>
      </c>
    </row>
    <row r="201" spans="1:8" ht="45" x14ac:dyDescent="0.2">
      <c r="A201" s="70" t="s">
        <v>551</v>
      </c>
      <c r="B201" s="71" t="s">
        <v>621</v>
      </c>
      <c r="C201" s="71" t="s">
        <v>250</v>
      </c>
      <c r="D201" s="71" t="s">
        <v>257</v>
      </c>
      <c r="E201" s="71" t="s">
        <v>232</v>
      </c>
      <c r="F201" s="72">
        <v>73200</v>
      </c>
      <c r="G201" s="72">
        <v>73200</v>
      </c>
      <c r="H201" s="72">
        <v>73200</v>
      </c>
    </row>
    <row r="202" spans="1:8" ht="45" x14ac:dyDescent="0.2">
      <c r="A202" s="70" t="s">
        <v>552</v>
      </c>
      <c r="B202" s="71" t="s">
        <v>621</v>
      </c>
      <c r="C202" s="71" t="s">
        <v>250</v>
      </c>
      <c r="D202" s="71" t="s">
        <v>257</v>
      </c>
      <c r="E202" s="71" t="s">
        <v>234</v>
      </c>
      <c r="F202" s="72">
        <v>73200</v>
      </c>
      <c r="G202" s="72">
        <v>73200</v>
      </c>
      <c r="H202" s="72">
        <v>73200</v>
      </c>
    </row>
    <row r="203" spans="1:8" ht="28.5" x14ac:dyDescent="0.2">
      <c r="A203" s="67" t="s">
        <v>624</v>
      </c>
      <c r="B203" s="68" t="s">
        <v>625</v>
      </c>
      <c r="C203" s="68" t="s">
        <v>546</v>
      </c>
      <c r="D203" s="68" t="s">
        <v>216</v>
      </c>
      <c r="E203" s="68" t="s">
        <v>217</v>
      </c>
      <c r="F203" s="69">
        <v>5568872</v>
      </c>
      <c r="G203" s="69">
        <v>5568872</v>
      </c>
      <c r="H203" s="69">
        <v>5568872</v>
      </c>
    </row>
    <row r="204" spans="1:8" ht="15" x14ac:dyDescent="0.2">
      <c r="A204" s="70" t="s">
        <v>547</v>
      </c>
      <c r="B204" s="71" t="s">
        <v>625</v>
      </c>
      <c r="C204" s="71" t="s">
        <v>215</v>
      </c>
      <c r="D204" s="71" t="s">
        <v>216</v>
      </c>
      <c r="E204" s="71" t="s">
        <v>217</v>
      </c>
      <c r="F204" s="72">
        <v>5568872</v>
      </c>
      <c r="G204" s="72">
        <v>5568872</v>
      </c>
      <c r="H204" s="72">
        <v>5568872</v>
      </c>
    </row>
    <row r="205" spans="1:8" ht="45" x14ac:dyDescent="0.2">
      <c r="A205" s="70" t="s">
        <v>626</v>
      </c>
      <c r="B205" s="71" t="s">
        <v>625</v>
      </c>
      <c r="C205" s="71" t="s">
        <v>219</v>
      </c>
      <c r="D205" s="71" t="s">
        <v>216</v>
      </c>
      <c r="E205" s="71" t="s">
        <v>217</v>
      </c>
      <c r="F205" s="72">
        <v>2068400</v>
      </c>
      <c r="G205" s="72">
        <v>2068400</v>
      </c>
      <c r="H205" s="72">
        <v>2068400</v>
      </c>
    </row>
    <row r="206" spans="1:8" ht="30" x14ac:dyDescent="0.2">
      <c r="A206" s="70" t="s">
        <v>627</v>
      </c>
      <c r="B206" s="71" t="s">
        <v>625</v>
      </c>
      <c r="C206" s="71" t="s">
        <v>219</v>
      </c>
      <c r="D206" s="71" t="s">
        <v>221</v>
      </c>
      <c r="E206" s="71" t="s">
        <v>217</v>
      </c>
      <c r="F206" s="72">
        <v>2068400</v>
      </c>
      <c r="G206" s="72">
        <v>2068400</v>
      </c>
      <c r="H206" s="72">
        <v>2068400</v>
      </c>
    </row>
    <row r="207" spans="1:8" ht="90" x14ac:dyDescent="0.2">
      <c r="A207" s="70" t="s">
        <v>549</v>
      </c>
      <c r="B207" s="71" t="s">
        <v>625</v>
      </c>
      <c r="C207" s="71" t="s">
        <v>219</v>
      </c>
      <c r="D207" s="71" t="s">
        <v>221</v>
      </c>
      <c r="E207" s="71" t="s">
        <v>223</v>
      </c>
      <c r="F207" s="72">
        <v>2068400</v>
      </c>
      <c r="G207" s="72">
        <v>2068400</v>
      </c>
      <c r="H207" s="72">
        <v>2068400</v>
      </c>
    </row>
    <row r="208" spans="1:8" ht="45" x14ac:dyDescent="0.2">
      <c r="A208" s="70" t="s">
        <v>550</v>
      </c>
      <c r="B208" s="71" t="s">
        <v>625</v>
      </c>
      <c r="C208" s="71" t="s">
        <v>219</v>
      </c>
      <c r="D208" s="71" t="s">
        <v>221</v>
      </c>
      <c r="E208" s="71" t="s">
        <v>225</v>
      </c>
      <c r="F208" s="72">
        <v>2068400</v>
      </c>
      <c r="G208" s="72">
        <v>2068400</v>
      </c>
      <c r="H208" s="72">
        <v>2068400</v>
      </c>
    </row>
    <row r="209" spans="1:8" ht="75" x14ac:dyDescent="0.2">
      <c r="A209" s="70" t="s">
        <v>628</v>
      </c>
      <c r="B209" s="71" t="s">
        <v>625</v>
      </c>
      <c r="C209" s="71" t="s">
        <v>227</v>
      </c>
      <c r="D209" s="71" t="s">
        <v>216</v>
      </c>
      <c r="E209" s="71" t="s">
        <v>217</v>
      </c>
      <c r="F209" s="72">
        <v>3500472</v>
      </c>
      <c r="G209" s="72">
        <v>3500472</v>
      </c>
      <c r="H209" s="72">
        <v>3500472</v>
      </c>
    </row>
    <row r="210" spans="1:8" ht="45" x14ac:dyDescent="0.2">
      <c r="A210" s="70" t="s">
        <v>818</v>
      </c>
      <c r="B210" s="71" t="s">
        <v>625</v>
      </c>
      <c r="C210" s="71" t="s">
        <v>227</v>
      </c>
      <c r="D210" s="71" t="s">
        <v>228</v>
      </c>
      <c r="E210" s="71" t="s">
        <v>217</v>
      </c>
      <c r="F210" s="72">
        <v>1874955</v>
      </c>
      <c r="G210" s="72">
        <v>1874955</v>
      </c>
      <c r="H210" s="72">
        <v>1874955</v>
      </c>
    </row>
    <row r="211" spans="1:8" ht="90" x14ac:dyDescent="0.2">
      <c r="A211" s="70" t="s">
        <v>549</v>
      </c>
      <c r="B211" s="71" t="s">
        <v>625</v>
      </c>
      <c r="C211" s="71" t="s">
        <v>227</v>
      </c>
      <c r="D211" s="71" t="s">
        <v>228</v>
      </c>
      <c r="E211" s="71" t="s">
        <v>223</v>
      </c>
      <c r="F211" s="72">
        <v>1874955</v>
      </c>
      <c r="G211" s="72">
        <v>1874955</v>
      </c>
      <c r="H211" s="72">
        <v>1874955</v>
      </c>
    </row>
    <row r="212" spans="1:8" ht="45" x14ac:dyDescent="0.2">
      <c r="A212" s="70" t="s">
        <v>550</v>
      </c>
      <c r="B212" s="71" t="s">
        <v>625</v>
      </c>
      <c r="C212" s="71" t="s">
        <v>227</v>
      </c>
      <c r="D212" s="71" t="s">
        <v>228</v>
      </c>
      <c r="E212" s="71" t="s">
        <v>225</v>
      </c>
      <c r="F212" s="72">
        <v>1874955</v>
      </c>
      <c r="G212" s="72">
        <v>1874955</v>
      </c>
      <c r="H212" s="72">
        <v>1874955</v>
      </c>
    </row>
    <row r="213" spans="1:8" ht="45" x14ac:dyDescent="0.2">
      <c r="A213" s="70" t="s">
        <v>600</v>
      </c>
      <c r="B213" s="71" t="s">
        <v>625</v>
      </c>
      <c r="C213" s="71" t="s">
        <v>227</v>
      </c>
      <c r="D213" s="71" t="s">
        <v>230</v>
      </c>
      <c r="E213" s="71" t="s">
        <v>217</v>
      </c>
      <c r="F213" s="72">
        <v>1625517</v>
      </c>
      <c r="G213" s="72">
        <v>1625517</v>
      </c>
      <c r="H213" s="72">
        <v>1625517</v>
      </c>
    </row>
    <row r="214" spans="1:8" ht="90" x14ac:dyDescent="0.2">
      <c r="A214" s="70" t="s">
        <v>549</v>
      </c>
      <c r="B214" s="71" t="s">
        <v>625</v>
      </c>
      <c r="C214" s="71" t="s">
        <v>227</v>
      </c>
      <c r="D214" s="71" t="s">
        <v>230</v>
      </c>
      <c r="E214" s="71" t="s">
        <v>223</v>
      </c>
      <c r="F214" s="72">
        <v>1467957</v>
      </c>
      <c r="G214" s="72">
        <v>1467957</v>
      </c>
      <c r="H214" s="72">
        <v>1467957</v>
      </c>
    </row>
    <row r="215" spans="1:8" ht="45" x14ac:dyDescent="0.2">
      <c r="A215" s="70" t="s">
        <v>550</v>
      </c>
      <c r="B215" s="71" t="s">
        <v>625</v>
      </c>
      <c r="C215" s="71" t="s">
        <v>227</v>
      </c>
      <c r="D215" s="71" t="s">
        <v>230</v>
      </c>
      <c r="E215" s="71" t="s">
        <v>225</v>
      </c>
      <c r="F215" s="72">
        <v>1467957</v>
      </c>
      <c r="G215" s="72">
        <v>1467957</v>
      </c>
      <c r="H215" s="72">
        <v>1467957</v>
      </c>
    </row>
    <row r="216" spans="1:8" ht="45" x14ac:dyDescent="0.2">
      <c r="A216" s="70" t="s">
        <v>551</v>
      </c>
      <c r="B216" s="71" t="s">
        <v>625</v>
      </c>
      <c r="C216" s="71" t="s">
        <v>227</v>
      </c>
      <c r="D216" s="71" t="s">
        <v>230</v>
      </c>
      <c r="E216" s="71" t="s">
        <v>232</v>
      </c>
      <c r="F216" s="72">
        <v>157560</v>
      </c>
      <c r="G216" s="72">
        <v>157560</v>
      </c>
      <c r="H216" s="72">
        <v>157560</v>
      </c>
    </row>
    <row r="217" spans="1:8" ht="45" x14ac:dyDescent="0.2">
      <c r="A217" s="70" t="s">
        <v>552</v>
      </c>
      <c r="B217" s="71" t="s">
        <v>625</v>
      </c>
      <c r="C217" s="71" t="s">
        <v>227</v>
      </c>
      <c r="D217" s="71" t="s">
        <v>230</v>
      </c>
      <c r="E217" s="71" t="s">
        <v>234</v>
      </c>
      <c r="F217" s="72">
        <v>157560</v>
      </c>
      <c r="G217" s="72">
        <v>157560</v>
      </c>
      <c r="H217" s="72">
        <v>157560</v>
      </c>
    </row>
    <row r="218" spans="1:8" ht="14.25" x14ac:dyDescent="0.2">
      <c r="A218" s="67" t="s">
        <v>629</v>
      </c>
      <c r="B218" s="68" t="s">
        <v>630</v>
      </c>
      <c r="C218" s="68" t="s">
        <v>546</v>
      </c>
      <c r="D218" s="68" t="s">
        <v>216</v>
      </c>
      <c r="E218" s="68" t="s">
        <v>217</v>
      </c>
      <c r="F218" s="69">
        <v>421164362.16000003</v>
      </c>
      <c r="G218" s="69">
        <v>341315666.54000002</v>
      </c>
      <c r="H218" s="69">
        <v>821091893.16999996</v>
      </c>
    </row>
    <row r="219" spans="1:8" ht="21.75" customHeight="1" x14ac:dyDescent="0.2">
      <c r="A219" s="70" t="s">
        <v>547</v>
      </c>
      <c r="B219" s="71" t="s">
        <v>630</v>
      </c>
      <c r="C219" s="71" t="s">
        <v>215</v>
      </c>
      <c r="D219" s="71" t="s">
        <v>216</v>
      </c>
      <c r="E219" s="71" t="s">
        <v>217</v>
      </c>
      <c r="F219" s="72">
        <v>80335876</v>
      </c>
      <c r="G219" s="72">
        <v>67447704</v>
      </c>
      <c r="H219" s="72">
        <v>67578682</v>
      </c>
    </row>
    <row r="220" spans="1:8" ht="98.25" customHeight="1" x14ac:dyDescent="0.2">
      <c r="A220" s="70" t="s">
        <v>631</v>
      </c>
      <c r="B220" s="71" t="s">
        <v>630</v>
      </c>
      <c r="C220" s="71" t="s">
        <v>236</v>
      </c>
      <c r="D220" s="71" t="s">
        <v>216</v>
      </c>
      <c r="E220" s="71" t="s">
        <v>217</v>
      </c>
      <c r="F220" s="72">
        <v>43424600</v>
      </c>
      <c r="G220" s="72">
        <v>43424600</v>
      </c>
      <c r="H220" s="72">
        <v>43424600</v>
      </c>
    </row>
    <row r="221" spans="1:8" ht="30" x14ac:dyDescent="0.2">
      <c r="A221" s="70" t="s">
        <v>632</v>
      </c>
      <c r="B221" s="71" t="s">
        <v>630</v>
      </c>
      <c r="C221" s="71" t="s">
        <v>236</v>
      </c>
      <c r="D221" s="71" t="s">
        <v>238</v>
      </c>
      <c r="E221" s="71" t="s">
        <v>217</v>
      </c>
      <c r="F221" s="72">
        <v>1979599</v>
      </c>
      <c r="G221" s="72">
        <v>1979599</v>
      </c>
      <c r="H221" s="72">
        <v>1979599</v>
      </c>
    </row>
    <row r="222" spans="1:8" ht="130.5" customHeight="1" x14ac:dyDescent="0.2">
      <c r="A222" s="70" t="s">
        <v>549</v>
      </c>
      <c r="B222" s="71" t="s">
        <v>630</v>
      </c>
      <c r="C222" s="71" t="s">
        <v>236</v>
      </c>
      <c r="D222" s="71" t="s">
        <v>238</v>
      </c>
      <c r="E222" s="71" t="s">
        <v>223</v>
      </c>
      <c r="F222" s="72">
        <v>1979599</v>
      </c>
      <c r="G222" s="72">
        <v>1979599</v>
      </c>
      <c r="H222" s="72">
        <v>1979599</v>
      </c>
    </row>
    <row r="223" spans="1:8" ht="45" x14ac:dyDescent="0.2">
      <c r="A223" s="70" t="s">
        <v>550</v>
      </c>
      <c r="B223" s="71" t="s">
        <v>630</v>
      </c>
      <c r="C223" s="71" t="s">
        <v>236</v>
      </c>
      <c r="D223" s="71" t="s">
        <v>238</v>
      </c>
      <c r="E223" s="71" t="s">
        <v>225</v>
      </c>
      <c r="F223" s="72">
        <v>1979599</v>
      </c>
      <c r="G223" s="72">
        <v>1979599</v>
      </c>
      <c r="H223" s="72">
        <v>1979599</v>
      </c>
    </row>
    <row r="224" spans="1:8" ht="45" x14ac:dyDescent="0.2">
      <c r="A224" s="70" t="s">
        <v>633</v>
      </c>
      <c r="B224" s="71" t="s">
        <v>630</v>
      </c>
      <c r="C224" s="71" t="s">
        <v>236</v>
      </c>
      <c r="D224" s="71" t="s">
        <v>240</v>
      </c>
      <c r="E224" s="71" t="s">
        <v>217</v>
      </c>
      <c r="F224" s="72">
        <v>41445001</v>
      </c>
      <c r="G224" s="72">
        <v>41445001</v>
      </c>
      <c r="H224" s="72">
        <v>41445001</v>
      </c>
    </row>
    <row r="225" spans="1:8" ht="90" x14ac:dyDescent="0.2">
      <c r="A225" s="70" t="s">
        <v>549</v>
      </c>
      <c r="B225" s="71" t="s">
        <v>630</v>
      </c>
      <c r="C225" s="71" t="s">
        <v>236</v>
      </c>
      <c r="D225" s="71" t="s">
        <v>240</v>
      </c>
      <c r="E225" s="71" t="s">
        <v>223</v>
      </c>
      <c r="F225" s="72">
        <v>40984301</v>
      </c>
      <c r="G225" s="72">
        <v>40984301</v>
      </c>
      <c r="H225" s="72">
        <v>40984301</v>
      </c>
    </row>
    <row r="226" spans="1:8" ht="45" x14ac:dyDescent="0.2">
      <c r="A226" s="70" t="s">
        <v>550</v>
      </c>
      <c r="B226" s="71" t="s">
        <v>630</v>
      </c>
      <c r="C226" s="71" t="s">
        <v>236</v>
      </c>
      <c r="D226" s="71" t="s">
        <v>240</v>
      </c>
      <c r="E226" s="71" t="s">
        <v>225</v>
      </c>
      <c r="F226" s="72">
        <v>40984301</v>
      </c>
      <c r="G226" s="72">
        <v>40984301</v>
      </c>
      <c r="H226" s="72">
        <v>40984301</v>
      </c>
    </row>
    <row r="227" spans="1:8" ht="45" x14ac:dyDescent="0.2">
      <c r="A227" s="70" t="s">
        <v>551</v>
      </c>
      <c r="B227" s="71" t="s">
        <v>630</v>
      </c>
      <c r="C227" s="71" t="s">
        <v>236</v>
      </c>
      <c r="D227" s="71" t="s">
        <v>240</v>
      </c>
      <c r="E227" s="71" t="s">
        <v>232</v>
      </c>
      <c r="F227" s="72">
        <v>109500</v>
      </c>
      <c r="G227" s="72">
        <v>109500</v>
      </c>
      <c r="H227" s="72">
        <v>109500</v>
      </c>
    </row>
    <row r="228" spans="1:8" ht="45" x14ac:dyDescent="0.2">
      <c r="A228" s="70" t="s">
        <v>552</v>
      </c>
      <c r="B228" s="71" t="s">
        <v>630</v>
      </c>
      <c r="C228" s="71" t="s">
        <v>236</v>
      </c>
      <c r="D228" s="71" t="s">
        <v>240</v>
      </c>
      <c r="E228" s="71" t="s">
        <v>234</v>
      </c>
      <c r="F228" s="72">
        <v>109500</v>
      </c>
      <c r="G228" s="72">
        <v>109500</v>
      </c>
      <c r="H228" s="72">
        <v>109500</v>
      </c>
    </row>
    <row r="229" spans="1:8" ht="15" x14ac:dyDescent="0.2">
      <c r="A229" s="70" t="s">
        <v>553</v>
      </c>
      <c r="B229" s="71" t="s">
        <v>630</v>
      </c>
      <c r="C229" s="71" t="s">
        <v>236</v>
      </c>
      <c r="D229" s="71" t="s">
        <v>240</v>
      </c>
      <c r="E229" s="71" t="s">
        <v>242</v>
      </c>
      <c r="F229" s="72">
        <v>351200</v>
      </c>
      <c r="G229" s="72">
        <v>351200</v>
      </c>
      <c r="H229" s="72">
        <v>351200</v>
      </c>
    </row>
    <row r="230" spans="1:8" ht="30" x14ac:dyDescent="0.2">
      <c r="A230" s="70" t="s">
        <v>554</v>
      </c>
      <c r="B230" s="71" t="s">
        <v>630</v>
      </c>
      <c r="C230" s="71" t="s">
        <v>236</v>
      </c>
      <c r="D230" s="71" t="s">
        <v>240</v>
      </c>
      <c r="E230" s="71" t="s">
        <v>244</v>
      </c>
      <c r="F230" s="72">
        <v>351200</v>
      </c>
      <c r="G230" s="72">
        <v>351200</v>
      </c>
      <c r="H230" s="72">
        <v>351200</v>
      </c>
    </row>
    <row r="231" spans="1:8" ht="15" x14ac:dyDescent="0.2">
      <c r="A231" s="70" t="s">
        <v>634</v>
      </c>
      <c r="B231" s="71" t="s">
        <v>630</v>
      </c>
      <c r="C231" s="71" t="s">
        <v>246</v>
      </c>
      <c r="D231" s="71" t="s">
        <v>216</v>
      </c>
      <c r="E231" s="71" t="s">
        <v>217</v>
      </c>
      <c r="F231" s="72">
        <v>23920</v>
      </c>
      <c r="G231" s="72">
        <v>23920</v>
      </c>
      <c r="H231" s="72">
        <v>154898</v>
      </c>
    </row>
    <row r="232" spans="1:8" ht="90" x14ac:dyDescent="0.2">
      <c r="A232" s="70" t="s">
        <v>635</v>
      </c>
      <c r="B232" s="71" t="s">
        <v>630</v>
      </c>
      <c r="C232" s="71" t="s">
        <v>246</v>
      </c>
      <c r="D232" s="71" t="s">
        <v>248</v>
      </c>
      <c r="E232" s="71" t="s">
        <v>217</v>
      </c>
      <c r="F232" s="72">
        <v>23920</v>
      </c>
      <c r="G232" s="72">
        <v>23920</v>
      </c>
      <c r="H232" s="72">
        <v>154898</v>
      </c>
    </row>
    <row r="233" spans="1:8" ht="45" x14ac:dyDescent="0.2">
      <c r="A233" s="70" t="s">
        <v>551</v>
      </c>
      <c r="B233" s="71" t="s">
        <v>630</v>
      </c>
      <c r="C233" s="71" t="s">
        <v>246</v>
      </c>
      <c r="D233" s="71" t="s">
        <v>248</v>
      </c>
      <c r="E233" s="71" t="s">
        <v>232</v>
      </c>
      <c r="F233" s="72">
        <v>23920</v>
      </c>
      <c r="G233" s="72">
        <v>23920</v>
      </c>
      <c r="H233" s="72">
        <v>154898</v>
      </c>
    </row>
    <row r="234" spans="1:8" ht="45" x14ac:dyDescent="0.2">
      <c r="A234" s="70" t="s">
        <v>552</v>
      </c>
      <c r="B234" s="71" t="s">
        <v>630</v>
      </c>
      <c r="C234" s="71" t="s">
        <v>246</v>
      </c>
      <c r="D234" s="71" t="s">
        <v>248</v>
      </c>
      <c r="E234" s="71" t="s">
        <v>234</v>
      </c>
      <c r="F234" s="72">
        <v>23920</v>
      </c>
      <c r="G234" s="72">
        <v>23920</v>
      </c>
      <c r="H234" s="72">
        <v>154898</v>
      </c>
    </row>
    <row r="235" spans="1:8" ht="15" x14ac:dyDescent="0.2">
      <c r="A235" s="70" t="s">
        <v>636</v>
      </c>
      <c r="B235" s="71" t="s">
        <v>630</v>
      </c>
      <c r="C235" s="71" t="s">
        <v>259</v>
      </c>
      <c r="D235" s="71" t="s">
        <v>216</v>
      </c>
      <c r="E235" s="71" t="s">
        <v>217</v>
      </c>
      <c r="F235" s="72">
        <v>599141</v>
      </c>
      <c r="G235" s="72">
        <v>300000</v>
      </c>
      <c r="H235" s="72">
        <v>300000</v>
      </c>
    </row>
    <row r="236" spans="1:8" ht="30" x14ac:dyDescent="0.2">
      <c r="A236" s="70" t="s">
        <v>637</v>
      </c>
      <c r="B236" s="71" t="s">
        <v>630</v>
      </c>
      <c r="C236" s="71" t="s">
        <v>259</v>
      </c>
      <c r="D236" s="71" t="s">
        <v>261</v>
      </c>
      <c r="E236" s="71" t="s">
        <v>217</v>
      </c>
      <c r="F236" s="72">
        <v>599141</v>
      </c>
      <c r="G236" s="72">
        <v>300000</v>
      </c>
      <c r="H236" s="72">
        <v>300000</v>
      </c>
    </row>
    <row r="237" spans="1:8" ht="15" x14ac:dyDescent="0.2">
      <c r="A237" s="70" t="s">
        <v>553</v>
      </c>
      <c r="B237" s="71" t="s">
        <v>630</v>
      </c>
      <c r="C237" s="71" t="s">
        <v>259</v>
      </c>
      <c r="D237" s="71" t="s">
        <v>261</v>
      </c>
      <c r="E237" s="71" t="s">
        <v>242</v>
      </c>
      <c r="F237" s="72">
        <v>599141</v>
      </c>
      <c r="G237" s="72">
        <v>300000</v>
      </c>
      <c r="H237" s="72">
        <v>300000</v>
      </c>
    </row>
    <row r="238" spans="1:8" ht="15" x14ac:dyDescent="0.2">
      <c r="A238" s="70" t="s">
        <v>558</v>
      </c>
      <c r="B238" s="71" t="s">
        <v>630</v>
      </c>
      <c r="C238" s="71" t="s">
        <v>259</v>
      </c>
      <c r="D238" s="71" t="s">
        <v>261</v>
      </c>
      <c r="E238" s="71" t="s">
        <v>263</v>
      </c>
      <c r="F238" s="72">
        <v>599141</v>
      </c>
      <c r="G238" s="72">
        <v>300000</v>
      </c>
      <c r="H238" s="72">
        <v>300000</v>
      </c>
    </row>
    <row r="239" spans="1:8" ht="30" x14ac:dyDescent="0.2">
      <c r="A239" s="70" t="s">
        <v>556</v>
      </c>
      <c r="B239" s="71" t="s">
        <v>630</v>
      </c>
      <c r="C239" s="71" t="s">
        <v>265</v>
      </c>
      <c r="D239" s="71" t="s">
        <v>216</v>
      </c>
      <c r="E239" s="71" t="s">
        <v>217</v>
      </c>
      <c r="F239" s="72">
        <v>36288215</v>
      </c>
      <c r="G239" s="72">
        <v>23699184</v>
      </c>
      <c r="H239" s="72">
        <v>23699184</v>
      </c>
    </row>
    <row r="240" spans="1:8" ht="45" x14ac:dyDescent="0.2">
      <c r="A240" s="70" t="s">
        <v>880</v>
      </c>
      <c r="B240" s="71" t="s">
        <v>630</v>
      </c>
      <c r="C240" s="71" t="s">
        <v>265</v>
      </c>
      <c r="D240" s="71" t="s">
        <v>266</v>
      </c>
      <c r="E240" s="71" t="s">
        <v>217</v>
      </c>
      <c r="F240" s="72">
        <v>544000</v>
      </c>
      <c r="G240" s="72">
        <v>0</v>
      </c>
      <c r="H240" s="72">
        <v>0</v>
      </c>
    </row>
    <row r="241" spans="1:8" ht="45" x14ac:dyDescent="0.2">
      <c r="A241" s="70" t="s">
        <v>551</v>
      </c>
      <c r="B241" s="71" t="s">
        <v>630</v>
      </c>
      <c r="C241" s="71" t="s">
        <v>265</v>
      </c>
      <c r="D241" s="71" t="s">
        <v>266</v>
      </c>
      <c r="E241" s="71" t="s">
        <v>232</v>
      </c>
      <c r="F241" s="72">
        <v>544000</v>
      </c>
      <c r="G241" s="72">
        <v>0</v>
      </c>
      <c r="H241" s="72">
        <v>0</v>
      </c>
    </row>
    <row r="242" spans="1:8" ht="45" x14ac:dyDescent="0.2">
      <c r="A242" s="70" t="s">
        <v>552</v>
      </c>
      <c r="B242" s="71" t="s">
        <v>630</v>
      </c>
      <c r="C242" s="71" t="s">
        <v>265</v>
      </c>
      <c r="D242" s="71" t="s">
        <v>266</v>
      </c>
      <c r="E242" s="71" t="s">
        <v>234</v>
      </c>
      <c r="F242" s="72">
        <v>544000</v>
      </c>
      <c r="G242" s="72">
        <v>0</v>
      </c>
      <c r="H242" s="72">
        <v>0</v>
      </c>
    </row>
    <row r="243" spans="1:8" ht="60" x14ac:dyDescent="0.2">
      <c r="A243" s="70" t="s">
        <v>881</v>
      </c>
      <c r="B243" s="71" t="s">
        <v>630</v>
      </c>
      <c r="C243" s="71" t="s">
        <v>265</v>
      </c>
      <c r="D243" s="71" t="s">
        <v>267</v>
      </c>
      <c r="E243" s="71" t="s">
        <v>217</v>
      </c>
      <c r="F243" s="72">
        <v>808630</v>
      </c>
      <c r="G243" s="72">
        <v>0</v>
      </c>
      <c r="H243" s="72">
        <v>0</v>
      </c>
    </row>
    <row r="244" spans="1:8" ht="45" x14ac:dyDescent="0.2">
      <c r="A244" s="70" t="s">
        <v>551</v>
      </c>
      <c r="B244" s="71" t="s">
        <v>630</v>
      </c>
      <c r="C244" s="71" t="s">
        <v>265</v>
      </c>
      <c r="D244" s="71" t="s">
        <v>267</v>
      </c>
      <c r="E244" s="71" t="s">
        <v>232</v>
      </c>
      <c r="F244" s="72">
        <v>658630</v>
      </c>
      <c r="G244" s="72">
        <v>0</v>
      </c>
      <c r="H244" s="72">
        <v>0</v>
      </c>
    </row>
    <row r="245" spans="1:8" ht="45" x14ac:dyDescent="0.2">
      <c r="A245" s="70" t="s">
        <v>552</v>
      </c>
      <c r="B245" s="71" t="s">
        <v>630</v>
      </c>
      <c r="C245" s="71" t="s">
        <v>265</v>
      </c>
      <c r="D245" s="71" t="s">
        <v>267</v>
      </c>
      <c r="E245" s="71" t="s">
        <v>234</v>
      </c>
      <c r="F245" s="72">
        <v>658630</v>
      </c>
      <c r="G245" s="72">
        <v>0</v>
      </c>
      <c r="H245" s="72">
        <v>0</v>
      </c>
    </row>
    <row r="246" spans="1:8" ht="15" x14ac:dyDescent="0.2">
      <c r="A246" s="70" t="s">
        <v>553</v>
      </c>
      <c r="B246" s="71" t="s">
        <v>630</v>
      </c>
      <c r="C246" s="71" t="s">
        <v>265</v>
      </c>
      <c r="D246" s="71" t="s">
        <v>267</v>
      </c>
      <c r="E246" s="71" t="s">
        <v>242</v>
      </c>
      <c r="F246" s="72">
        <v>150000</v>
      </c>
      <c r="G246" s="72">
        <v>0</v>
      </c>
      <c r="H246" s="72">
        <v>0</v>
      </c>
    </row>
    <row r="247" spans="1:8" ht="30" x14ac:dyDescent="0.2">
      <c r="A247" s="70" t="s">
        <v>554</v>
      </c>
      <c r="B247" s="71" t="s">
        <v>630</v>
      </c>
      <c r="C247" s="71" t="s">
        <v>265</v>
      </c>
      <c r="D247" s="71" t="s">
        <v>267</v>
      </c>
      <c r="E247" s="71" t="s">
        <v>244</v>
      </c>
      <c r="F247" s="72">
        <v>150000</v>
      </c>
      <c r="G247" s="72">
        <v>0</v>
      </c>
      <c r="H247" s="72">
        <v>0</v>
      </c>
    </row>
    <row r="248" spans="1:8" ht="180" x14ac:dyDescent="0.2">
      <c r="A248" s="70" t="s">
        <v>638</v>
      </c>
      <c r="B248" s="71" t="s">
        <v>630</v>
      </c>
      <c r="C248" s="71" t="s">
        <v>265</v>
      </c>
      <c r="D248" s="71" t="s">
        <v>269</v>
      </c>
      <c r="E248" s="71" t="s">
        <v>217</v>
      </c>
      <c r="F248" s="72">
        <v>433852</v>
      </c>
      <c r="G248" s="72">
        <v>433852</v>
      </c>
      <c r="H248" s="72">
        <v>433852</v>
      </c>
    </row>
    <row r="249" spans="1:8" ht="90" x14ac:dyDescent="0.2">
      <c r="A249" s="70" t="s">
        <v>549</v>
      </c>
      <c r="B249" s="71" t="s">
        <v>630</v>
      </c>
      <c r="C249" s="71" t="s">
        <v>265</v>
      </c>
      <c r="D249" s="71" t="s">
        <v>269</v>
      </c>
      <c r="E249" s="71" t="s">
        <v>223</v>
      </c>
      <c r="F249" s="72">
        <v>433852</v>
      </c>
      <c r="G249" s="72">
        <v>433852</v>
      </c>
      <c r="H249" s="72">
        <v>433852</v>
      </c>
    </row>
    <row r="250" spans="1:8" ht="45" x14ac:dyDescent="0.2">
      <c r="A250" s="70" t="s">
        <v>550</v>
      </c>
      <c r="B250" s="71" t="s">
        <v>630</v>
      </c>
      <c r="C250" s="71" t="s">
        <v>265</v>
      </c>
      <c r="D250" s="71" t="s">
        <v>269</v>
      </c>
      <c r="E250" s="71" t="s">
        <v>225</v>
      </c>
      <c r="F250" s="72">
        <v>433852</v>
      </c>
      <c r="G250" s="72">
        <v>433852</v>
      </c>
      <c r="H250" s="72">
        <v>433852</v>
      </c>
    </row>
    <row r="251" spans="1:8" ht="45" x14ac:dyDescent="0.2">
      <c r="A251" s="70" t="s">
        <v>639</v>
      </c>
      <c r="B251" s="71" t="s">
        <v>630</v>
      </c>
      <c r="C251" s="71" t="s">
        <v>265</v>
      </c>
      <c r="D251" s="71" t="s">
        <v>271</v>
      </c>
      <c r="E251" s="71" t="s">
        <v>217</v>
      </c>
      <c r="F251" s="72">
        <v>10801858</v>
      </c>
      <c r="G251" s="72">
        <v>8142612</v>
      </c>
      <c r="H251" s="72">
        <v>8142612</v>
      </c>
    </row>
    <row r="252" spans="1:8" ht="45" x14ac:dyDescent="0.2">
      <c r="A252" s="70" t="s">
        <v>579</v>
      </c>
      <c r="B252" s="71" t="s">
        <v>630</v>
      </c>
      <c r="C252" s="71" t="s">
        <v>265</v>
      </c>
      <c r="D252" s="71" t="s">
        <v>271</v>
      </c>
      <c r="E252" s="71" t="s">
        <v>273</v>
      </c>
      <c r="F252" s="72">
        <v>10801858</v>
      </c>
      <c r="G252" s="72">
        <v>8142612</v>
      </c>
      <c r="H252" s="72">
        <v>8142612</v>
      </c>
    </row>
    <row r="253" spans="1:8" ht="30" x14ac:dyDescent="0.2">
      <c r="A253" s="70" t="s">
        <v>580</v>
      </c>
      <c r="B253" s="71" t="s">
        <v>630</v>
      </c>
      <c r="C253" s="71" t="s">
        <v>265</v>
      </c>
      <c r="D253" s="71" t="s">
        <v>271</v>
      </c>
      <c r="E253" s="71" t="s">
        <v>275</v>
      </c>
      <c r="F253" s="72">
        <v>10801858</v>
      </c>
      <c r="G253" s="72">
        <v>8142612</v>
      </c>
      <c r="H253" s="72">
        <v>8142612</v>
      </c>
    </row>
    <row r="254" spans="1:8" ht="45" x14ac:dyDescent="0.2">
      <c r="A254" s="70" t="s">
        <v>640</v>
      </c>
      <c r="B254" s="71" t="s">
        <v>630</v>
      </c>
      <c r="C254" s="71" t="s">
        <v>265</v>
      </c>
      <c r="D254" s="71" t="s">
        <v>277</v>
      </c>
      <c r="E254" s="71" t="s">
        <v>217</v>
      </c>
      <c r="F254" s="72">
        <v>20914315</v>
      </c>
      <c r="G254" s="72">
        <v>15122720</v>
      </c>
      <c r="H254" s="72">
        <v>15122720</v>
      </c>
    </row>
    <row r="255" spans="1:8" ht="45" x14ac:dyDescent="0.2">
      <c r="A255" s="70" t="s">
        <v>579</v>
      </c>
      <c r="B255" s="71" t="s">
        <v>630</v>
      </c>
      <c r="C255" s="71" t="s">
        <v>265</v>
      </c>
      <c r="D255" s="71" t="s">
        <v>277</v>
      </c>
      <c r="E255" s="71" t="s">
        <v>273</v>
      </c>
      <c r="F255" s="72">
        <v>20914315</v>
      </c>
      <c r="G255" s="72">
        <v>15122720</v>
      </c>
      <c r="H255" s="72">
        <v>15122720</v>
      </c>
    </row>
    <row r="256" spans="1:8" ht="30" x14ac:dyDescent="0.2">
      <c r="A256" s="70" t="s">
        <v>580</v>
      </c>
      <c r="B256" s="71" t="s">
        <v>630</v>
      </c>
      <c r="C256" s="71" t="s">
        <v>265</v>
      </c>
      <c r="D256" s="71" t="s">
        <v>277</v>
      </c>
      <c r="E256" s="71" t="s">
        <v>275</v>
      </c>
      <c r="F256" s="72">
        <v>20914315</v>
      </c>
      <c r="G256" s="72">
        <v>15122720</v>
      </c>
      <c r="H256" s="72">
        <v>15122720</v>
      </c>
    </row>
    <row r="257" spans="1:8" ht="45" x14ac:dyDescent="0.2">
      <c r="A257" s="70" t="s">
        <v>555</v>
      </c>
      <c r="B257" s="71" t="s">
        <v>630</v>
      </c>
      <c r="C257" s="71" t="s">
        <v>265</v>
      </c>
      <c r="D257" s="71" t="s">
        <v>253</v>
      </c>
      <c r="E257" s="71" t="s">
        <v>217</v>
      </c>
      <c r="F257" s="72">
        <v>2785560</v>
      </c>
      <c r="G257" s="72">
        <v>0</v>
      </c>
      <c r="H257" s="72">
        <v>0</v>
      </c>
    </row>
    <row r="258" spans="1:8" ht="45" x14ac:dyDescent="0.2">
      <c r="A258" s="70" t="s">
        <v>551</v>
      </c>
      <c r="B258" s="71" t="s">
        <v>630</v>
      </c>
      <c r="C258" s="71" t="s">
        <v>265</v>
      </c>
      <c r="D258" s="71" t="s">
        <v>253</v>
      </c>
      <c r="E258" s="71" t="s">
        <v>232</v>
      </c>
      <c r="F258" s="72">
        <v>2785560</v>
      </c>
      <c r="G258" s="72">
        <v>0</v>
      </c>
      <c r="H258" s="72">
        <v>0</v>
      </c>
    </row>
    <row r="259" spans="1:8" ht="45" x14ac:dyDescent="0.2">
      <c r="A259" s="70" t="s">
        <v>552</v>
      </c>
      <c r="B259" s="71" t="s">
        <v>630</v>
      </c>
      <c r="C259" s="71" t="s">
        <v>265</v>
      </c>
      <c r="D259" s="71" t="s">
        <v>253</v>
      </c>
      <c r="E259" s="71" t="s">
        <v>234</v>
      </c>
      <c r="F259" s="72">
        <v>2785560</v>
      </c>
      <c r="G259" s="72">
        <v>0</v>
      </c>
      <c r="H259" s="72">
        <v>0</v>
      </c>
    </row>
    <row r="260" spans="1:8" ht="15" x14ac:dyDescent="0.2">
      <c r="A260" s="70" t="s">
        <v>641</v>
      </c>
      <c r="B260" s="71" t="s">
        <v>630</v>
      </c>
      <c r="C260" s="71" t="s">
        <v>288</v>
      </c>
      <c r="D260" s="71" t="s">
        <v>216</v>
      </c>
      <c r="E260" s="71" t="s">
        <v>217</v>
      </c>
      <c r="F260" s="72">
        <v>2952081</v>
      </c>
      <c r="G260" s="72">
        <v>2978294</v>
      </c>
      <c r="H260" s="72">
        <v>3093373</v>
      </c>
    </row>
    <row r="261" spans="1:8" ht="30" x14ac:dyDescent="0.2">
      <c r="A261" s="70" t="s">
        <v>642</v>
      </c>
      <c r="B261" s="71" t="s">
        <v>630</v>
      </c>
      <c r="C261" s="71" t="s">
        <v>290</v>
      </c>
      <c r="D261" s="71" t="s">
        <v>216</v>
      </c>
      <c r="E261" s="71" t="s">
        <v>217</v>
      </c>
      <c r="F261" s="72">
        <v>2952081</v>
      </c>
      <c r="G261" s="72">
        <v>2978294</v>
      </c>
      <c r="H261" s="72">
        <v>3093373</v>
      </c>
    </row>
    <row r="262" spans="1:8" ht="90" x14ac:dyDescent="0.2">
      <c r="A262" s="70" t="s">
        <v>882</v>
      </c>
      <c r="B262" s="71" t="s">
        <v>630</v>
      </c>
      <c r="C262" s="71" t="s">
        <v>290</v>
      </c>
      <c r="D262" s="71" t="s">
        <v>292</v>
      </c>
      <c r="E262" s="71" t="s">
        <v>217</v>
      </c>
      <c r="F262" s="72">
        <v>2952081</v>
      </c>
      <c r="G262" s="72">
        <v>2978294</v>
      </c>
      <c r="H262" s="72">
        <v>3093373</v>
      </c>
    </row>
    <row r="263" spans="1:8" ht="15" x14ac:dyDescent="0.2">
      <c r="A263" s="70" t="s">
        <v>567</v>
      </c>
      <c r="B263" s="71" t="s">
        <v>630</v>
      </c>
      <c r="C263" s="71" t="s">
        <v>290</v>
      </c>
      <c r="D263" s="71" t="s">
        <v>292</v>
      </c>
      <c r="E263" s="71" t="s">
        <v>294</v>
      </c>
      <c r="F263" s="72">
        <v>2952081</v>
      </c>
      <c r="G263" s="72">
        <v>2978294</v>
      </c>
      <c r="H263" s="72">
        <v>3093373</v>
      </c>
    </row>
    <row r="264" spans="1:8" ht="15" x14ac:dyDescent="0.2">
      <c r="A264" s="70" t="s">
        <v>643</v>
      </c>
      <c r="B264" s="71" t="s">
        <v>630</v>
      </c>
      <c r="C264" s="71" t="s">
        <v>290</v>
      </c>
      <c r="D264" s="71" t="s">
        <v>292</v>
      </c>
      <c r="E264" s="71" t="s">
        <v>296</v>
      </c>
      <c r="F264" s="72">
        <v>2952081</v>
      </c>
      <c r="G264" s="72">
        <v>2978294</v>
      </c>
      <c r="H264" s="72">
        <v>3093373</v>
      </c>
    </row>
    <row r="265" spans="1:8" ht="60" x14ac:dyDescent="0.2">
      <c r="A265" s="70" t="s">
        <v>644</v>
      </c>
      <c r="B265" s="71" t="s">
        <v>630</v>
      </c>
      <c r="C265" s="71" t="s">
        <v>298</v>
      </c>
      <c r="D265" s="71" t="s">
        <v>216</v>
      </c>
      <c r="E265" s="71" t="s">
        <v>217</v>
      </c>
      <c r="F265" s="72">
        <v>6348325.5</v>
      </c>
      <c r="G265" s="72">
        <v>6171318</v>
      </c>
      <c r="H265" s="72">
        <v>6171318</v>
      </c>
    </row>
    <row r="266" spans="1:8" ht="60" x14ac:dyDescent="0.2">
      <c r="A266" s="70" t="s">
        <v>645</v>
      </c>
      <c r="B266" s="71" t="s">
        <v>630</v>
      </c>
      <c r="C266" s="71" t="s">
        <v>300</v>
      </c>
      <c r="D266" s="71" t="s">
        <v>216</v>
      </c>
      <c r="E266" s="71" t="s">
        <v>217</v>
      </c>
      <c r="F266" s="72">
        <v>6130837.5</v>
      </c>
      <c r="G266" s="72">
        <v>6171318</v>
      </c>
      <c r="H266" s="72">
        <v>6171318</v>
      </c>
    </row>
    <row r="267" spans="1:8" ht="30" x14ac:dyDescent="0.2">
      <c r="A267" s="70" t="s">
        <v>646</v>
      </c>
      <c r="B267" s="71" t="s">
        <v>630</v>
      </c>
      <c r="C267" s="71" t="s">
        <v>300</v>
      </c>
      <c r="D267" s="71" t="s">
        <v>302</v>
      </c>
      <c r="E267" s="71" t="s">
        <v>217</v>
      </c>
      <c r="F267" s="72">
        <v>4232188</v>
      </c>
      <c r="G267" s="72">
        <v>4232188</v>
      </c>
      <c r="H267" s="72">
        <v>4232188</v>
      </c>
    </row>
    <row r="268" spans="1:8" ht="90" x14ac:dyDescent="0.2">
      <c r="A268" s="70" t="s">
        <v>549</v>
      </c>
      <c r="B268" s="71" t="s">
        <v>630</v>
      </c>
      <c r="C268" s="71" t="s">
        <v>300</v>
      </c>
      <c r="D268" s="71" t="s">
        <v>302</v>
      </c>
      <c r="E268" s="71" t="s">
        <v>223</v>
      </c>
      <c r="F268" s="72">
        <v>3361367</v>
      </c>
      <c r="G268" s="72">
        <v>3361367</v>
      </c>
      <c r="H268" s="72">
        <v>3361367</v>
      </c>
    </row>
    <row r="269" spans="1:8" ht="30" x14ac:dyDescent="0.2">
      <c r="A269" s="70" t="s">
        <v>597</v>
      </c>
      <c r="B269" s="71" t="s">
        <v>630</v>
      </c>
      <c r="C269" s="71" t="s">
        <v>300</v>
      </c>
      <c r="D269" s="71" t="s">
        <v>302</v>
      </c>
      <c r="E269" s="71" t="s">
        <v>304</v>
      </c>
      <c r="F269" s="72">
        <v>3361367</v>
      </c>
      <c r="G269" s="72">
        <v>3361367</v>
      </c>
      <c r="H269" s="72">
        <v>3361367</v>
      </c>
    </row>
    <row r="270" spans="1:8" ht="45" x14ac:dyDescent="0.2">
      <c r="A270" s="70" t="s">
        <v>551</v>
      </c>
      <c r="B270" s="71" t="s">
        <v>630</v>
      </c>
      <c r="C270" s="71" t="s">
        <v>300</v>
      </c>
      <c r="D270" s="71" t="s">
        <v>302</v>
      </c>
      <c r="E270" s="71" t="s">
        <v>232</v>
      </c>
      <c r="F270" s="72">
        <v>870821</v>
      </c>
      <c r="G270" s="72">
        <v>870821</v>
      </c>
      <c r="H270" s="72">
        <v>870821</v>
      </c>
    </row>
    <row r="271" spans="1:8" ht="45" x14ac:dyDescent="0.2">
      <c r="A271" s="70" t="s">
        <v>552</v>
      </c>
      <c r="B271" s="71" t="s">
        <v>630</v>
      </c>
      <c r="C271" s="71" t="s">
        <v>300</v>
      </c>
      <c r="D271" s="71" t="s">
        <v>302</v>
      </c>
      <c r="E271" s="71" t="s">
        <v>234</v>
      </c>
      <c r="F271" s="72">
        <v>870821</v>
      </c>
      <c r="G271" s="72">
        <v>870821</v>
      </c>
      <c r="H271" s="72">
        <v>870821</v>
      </c>
    </row>
    <row r="272" spans="1:8" ht="60" x14ac:dyDescent="0.2">
      <c r="A272" s="70" t="s">
        <v>881</v>
      </c>
      <c r="B272" s="71" t="s">
        <v>630</v>
      </c>
      <c r="C272" s="71" t="s">
        <v>300</v>
      </c>
      <c r="D272" s="71" t="s">
        <v>267</v>
      </c>
      <c r="E272" s="71" t="s">
        <v>217</v>
      </c>
      <c r="F272" s="72">
        <v>1180600</v>
      </c>
      <c r="G272" s="72">
        <v>1198600</v>
      </c>
      <c r="H272" s="72">
        <v>1198600</v>
      </c>
    </row>
    <row r="273" spans="1:8" ht="45" x14ac:dyDescent="0.2">
      <c r="A273" s="70" t="s">
        <v>551</v>
      </c>
      <c r="B273" s="71" t="s">
        <v>630</v>
      </c>
      <c r="C273" s="71" t="s">
        <v>300</v>
      </c>
      <c r="D273" s="71" t="s">
        <v>267</v>
      </c>
      <c r="E273" s="71" t="s">
        <v>232</v>
      </c>
      <c r="F273" s="72">
        <v>1180600</v>
      </c>
      <c r="G273" s="72">
        <v>1198600</v>
      </c>
      <c r="H273" s="72">
        <v>1198600</v>
      </c>
    </row>
    <row r="274" spans="1:8" ht="45" x14ac:dyDescent="0.2">
      <c r="A274" s="70" t="s">
        <v>552</v>
      </c>
      <c r="B274" s="71" t="s">
        <v>630</v>
      </c>
      <c r="C274" s="71" t="s">
        <v>300</v>
      </c>
      <c r="D274" s="71" t="s">
        <v>267</v>
      </c>
      <c r="E274" s="71" t="s">
        <v>234</v>
      </c>
      <c r="F274" s="72">
        <v>1180600</v>
      </c>
      <c r="G274" s="72">
        <v>1198600</v>
      </c>
      <c r="H274" s="72">
        <v>1198600</v>
      </c>
    </row>
    <row r="275" spans="1:8" ht="60" x14ac:dyDescent="0.2">
      <c r="A275" s="70" t="s">
        <v>647</v>
      </c>
      <c r="B275" s="71" t="s">
        <v>630</v>
      </c>
      <c r="C275" s="71" t="s">
        <v>300</v>
      </c>
      <c r="D275" s="71" t="s">
        <v>306</v>
      </c>
      <c r="E275" s="71" t="s">
        <v>217</v>
      </c>
      <c r="F275" s="72">
        <v>718049.5</v>
      </c>
      <c r="G275" s="72">
        <v>740530</v>
      </c>
      <c r="H275" s="72">
        <v>740530</v>
      </c>
    </row>
    <row r="276" spans="1:8" ht="45" x14ac:dyDescent="0.2">
      <c r="A276" s="70" t="s">
        <v>551</v>
      </c>
      <c r="B276" s="71" t="s">
        <v>630</v>
      </c>
      <c r="C276" s="71" t="s">
        <v>300</v>
      </c>
      <c r="D276" s="71" t="s">
        <v>306</v>
      </c>
      <c r="E276" s="71" t="s">
        <v>232</v>
      </c>
      <c r="F276" s="72">
        <v>718049.5</v>
      </c>
      <c r="G276" s="72">
        <v>740530</v>
      </c>
      <c r="H276" s="72">
        <v>740530</v>
      </c>
    </row>
    <row r="277" spans="1:8" ht="45" x14ac:dyDescent="0.2">
      <c r="A277" s="70" t="s">
        <v>552</v>
      </c>
      <c r="B277" s="71" t="s">
        <v>630</v>
      </c>
      <c r="C277" s="71" t="s">
        <v>300</v>
      </c>
      <c r="D277" s="71" t="s">
        <v>306</v>
      </c>
      <c r="E277" s="71" t="s">
        <v>234</v>
      </c>
      <c r="F277" s="72">
        <v>718049.5</v>
      </c>
      <c r="G277" s="72">
        <v>740530</v>
      </c>
      <c r="H277" s="72">
        <v>740530</v>
      </c>
    </row>
    <row r="278" spans="1:8" ht="15" x14ac:dyDescent="0.2">
      <c r="A278" s="70" t="s">
        <v>648</v>
      </c>
      <c r="B278" s="71" t="s">
        <v>630</v>
      </c>
      <c r="C278" s="71" t="s">
        <v>308</v>
      </c>
      <c r="D278" s="71" t="s">
        <v>216</v>
      </c>
      <c r="E278" s="71" t="s">
        <v>217</v>
      </c>
      <c r="F278" s="72">
        <v>217488</v>
      </c>
      <c r="G278" s="72">
        <v>0</v>
      </c>
      <c r="H278" s="72">
        <v>0</v>
      </c>
    </row>
    <row r="279" spans="1:8" ht="30" x14ac:dyDescent="0.2">
      <c r="A279" s="70" t="s">
        <v>649</v>
      </c>
      <c r="B279" s="71" t="s">
        <v>630</v>
      </c>
      <c r="C279" s="71" t="s">
        <v>308</v>
      </c>
      <c r="D279" s="71" t="s">
        <v>310</v>
      </c>
      <c r="E279" s="71" t="s">
        <v>217</v>
      </c>
      <c r="F279" s="72">
        <v>217488</v>
      </c>
      <c r="G279" s="72">
        <v>0</v>
      </c>
      <c r="H279" s="72">
        <v>0</v>
      </c>
    </row>
    <row r="280" spans="1:8" ht="15" x14ac:dyDescent="0.2">
      <c r="A280" s="70" t="s">
        <v>553</v>
      </c>
      <c r="B280" s="71" t="s">
        <v>630</v>
      </c>
      <c r="C280" s="71" t="s">
        <v>308</v>
      </c>
      <c r="D280" s="71" t="s">
        <v>310</v>
      </c>
      <c r="E280" s="71" t="s">
        <v>242</v>
      </c>
      <c r="F280" s="72">
        <v>217488</v>
      </c>
      <c r="G280" s="72">
        <v>0</v>
      </c>
      <c r="H280" s="72">
        <v>0</v>
      </c>
    </row>
    <row r="281" spans="1:8" ht="75" x14ac:dyDescent="0.2">
      <c r="A281" s="70" t="s">
        <v>650</v>
      </c>
      <c r="B281" s="71" t="s">
        <v>630</v>
      </c>
      <c r="C281" s="71" t="s">
        <v>308</v>
      </c>
      <c r="D281" s="71" t="s">
        <v>310</v>
      </c>
      <c r="E281" s="71" t="s">
        <v>312</v>
      </c>
      <c r="F281" s="72">
        <v>217488</v>
      </c>
      <c r="G281" s="72">
        <v>0</v>
      </c>
      <c r="H281" s="72">
        <v>0</v>
      </c>
    </row>
    <row r="282" spans="1:8" ht="15" x14ac:dyDescent="0.2">
      <c r="A282" s="70" t="s">
        <v>574</v>
      </c>
      <c r="B282" s="71" t="s">
        <v>630</v>
      </c>
      <c r="C282" s="71" t="s">
        <v>314</v>
      </c>
      <c r="D282" s="71" t="s">
        <v>216</v>
      </c>
      <c r="E282" s="71" t="s">
        <v>217</v>
      </c>
      <c r="F282" s="72">
        <v>241367234.84999999</v>
      </c>
      <c r="G282" s="72">
        <v>165036774.84999999</v>
      </c>
      <c r="H282" s="72">
        <v>520307635.49000001</v>
      </c>
    </row>
    <row r="283" spans="1:8" ht="15" x14ac:dyDescent="0.2">
      <c r="A283" s="70" t="s">
        <v>651</v>
      </c>
      <c r="B283" s="71" t="s">
        <v>630</v>
      </c>
      <c r="C283" s="71" t="s">
        <v>316</v>
      </c>
      <c r="D283" s="71" t="s">
        <v>216</v>
      </c>
      <c r="E283" s="71" t="s">
        <v>217</v>
      </c>
      <c r="F283" s="72">
        <v>267088.02</v>
      </c>
      <c r="G283" s="72">
        <v>157110.6</v>
      </c>
      <c r="H283" s="72">
        <v>136162.51999999999</v>
      </c>
    </row>
    <row r="284" spans="1:8" ht="165" x14ac:dyDescent="0.2">
      <c r="A284" s="70" t="s">
        <v>652</v>
      </c>
      <c r="B284" s="71" t="s">
        <v>630</v>
      </c>
      <c r="C284" s="71" t="s">
        <v>316</v>
      </c>
      <c r="D284" s="71" t="s">
        <v>318</v>
      </c>
      <c r="E284" s="71" t="s">
        <v>217</v>
      </c>
      <c r="F284" s="72">
        <v>267088.02</v>
      </c>
      <c r="G284" s="72">
        <v>157110.6</v>
      </c>
      <c r="H284" s="72">
        <v>136162.51999999999</v>
      </c>
    </row>
    <row r="285" spans="1:8" ht="45" x14ac:dyDescent="0.2">
      <c r="A285" s="70" t="s">
        <v>551</v>
      </c>
      <c r="B285" s="71" t="s">
        <v>630</v>
      </c>
      <c r="C285" s="71" t="s">
        <v>316</v>
      </c>
      <c r="D285" s="71" t="s">
        <v>318</v>
      </c>
      <c r="E285" s="71" t="s">
        <v>232</v>
      </c>
      <c r="F285" s="72">
        <v>267088.02</v>
      </c>
      <c r="G285" s="72">
        <v>157110.6</v>
      </c>
      <c r="H285" s="72">
        <v>136162.51999999999</v>
      </c>
    </row>
    <row r="286" spans="1:8" ht="45" x14ac:dyDescent="0.2">
      <c r="A286" s="70" t="s">
        <v>552</v>
      </c>
      <c r="B286" s="71" t="s">
        <v>630</v>
      </c>
      <c r="C286" s="71" t="s">
        <v>316</v>
      </c>
      <c r="D286" s="71" t="s">
        <v>318</v>
      </c>
      <c r="E286" s="71" t="s">
        <v>234</v>
      </c>
      <c r="F286" s="72">
        <v>267088.02</v>
      </c>
      <c r="G286" s="72">
        <v>157110.6</v>
      </c>
      <c r="H286" s="72">
        <v>136162.51999999999</v>
      </c>
    </row>
    <row r="287" spans="1:8" ht="15" x14ac:dyDescent="0.2">
      <c r="A287" s="70" t="s">
        <v>653</v>
      </c>
      <c r="B287" s="71" t="s">
        <v>630</v>
      </c>
      <c r="C287" s="71" t="s">
        <v>320</v>
      </c>
      <c r="D287" s="71" t="s">
        <v>216</v>
      </c>
      <c r="E287" s="71" t="s">
        <v>217</v>
      </c>
      <c r="F287" s="72">
        <v>534000</v>
      </c>
      <c r="G287" s="72">
        <v>0</v>
      </c>
      <c r="H287" s="72">
        <v>0</v>
      </c>
    </row>
    <row r="288" spans="1:8" ht="120" x14ac:dyDescent="0.2">
      <c r="A288" s="70" t="s">
        <v>654</v>
      </c>
      <c r="B288" s="71" t="s">
        <v>630</v>
      </c>
      <c r="C288" s="71" t="s">
        <v>320</v>
      </c>
      <c r="D288" s="71" t="s">
        <v>322</v>
      </c>
      <c r="E288" s="71" t="s">
        <v>217</v>
      </c>
      <c r="F288" s="72">
        <v>534000</v>
      </c>
      <c r="G288" s="72">
        <v>0</v>
      </c>
      <c r="H288" s="72">
        <v>0</v>
      </c>
    </row>
    <row r="289" spans="1:8" ht="15" x14ac:dyDescent="0.2">
      <c r="A289" s="70" t="s">
        <v>553</v>
      </c>
      <c r="B289" s="71" t="s">
        <v>630</v>
      </c>
      <c r="C289" s="71" t="s">
        <v>320</v>
      </c>
      <c r="D289" s="71" t="s">
        <v>322</v>
      </c>
      <c r="E289" s="71" t="s">
        <v>242</v>
      </c>
      <c r="F289" s="72">
        <v>534000</v>
      </c>
      <c r="G289" s="72">
        <v>0</v>
      </c>
      <c r="H289" s="72">
        <v>0</v>
      </c>
    </row>
    <row r="290" spans="1:8" ht="75" x14ac:dyDescent="0.2">
      <c r="A290" s="70" t="s">
        <v>650</v>
      </c>
      <c r="B290" s="71" t="s">
        <v>630</v>
      </c>
      <c r="C290" s="71" t="s">
        <v>320</v>
      </c>
      <c r="D290" s="71" t="s">
        <v>322</v>
      </c>
      <c r="E290" s="71" t="s">
        <v>312</v>
      </c>
      <c r="F290" s="72">
        <v>534000</v>
      </c>
      <c r="G290" s="72">
        <v>0</v>
      </c>
      <c r="H290" s="72">
        <v>0</v>
      </c>
    </row>
    <row r="291" spans="1:8" ht="30" x14ac:dyDescent="0.2">
      <c r="A291" s="70" t="s">
        <v>655</v>
      </c>
      <c r="B291" s="71" t="s">
        <v>630</v>
      </c>
      <c r="C291" s="71" t="s">
        <v>324</v>
      </c>
      <c r="D291" s="71" t="s">
        <v>216</v>
      </c>
      <c r="E291" s="71" t="s">
        <v>217</v>
      </c>
      <c r="F291" s="72">
        <v>239274619.83000001</v>
      </c>
      <c r="G291" s="72">
        <v>164445812.25</v>
      </c>
      <c r="H291" s="72">
        <v>519737620.97000003</v>
      </c>
    </row>
    <row r="292" spans="1:8" ht="45" x14ac:dyDescent="0.2">
      <c r="A292" s="70" t="s">
        <v>656</v>
      </c>
      <c r="B292" s="71" t="s">
        <v>630</v>
      </c>
      <c r="C292" s="71" t="s">
        <v>324</v>
      </c>
      <c r="D292" s="71" t="s">
        <v>326</v>
      </c>
      <c r="E292" s="71" t="s">
        <v>217</v>
      </c>
      <c r="F292" s="72">
        <v>849560</v>
      </c>
      <c r="G292" s="72">
        <v>0</v>
      </c>
      <c r="H292" s="72">
        <v>0</v>
      </c>
    </row>
    <row r="293" spans="1:8" ht="45" x14ac:dyDescent="0.2">
      <c r="A293" s="70" t="s">
        <v>657</v>
      </c>
      <c r="B293" s="71" t="s">
        <v>630</v>
      </c>
      <c r="C293" s="71" t="s">
        <v>324</v>
      </c>
      <c r="D293" s="71" t="s">
        <v>326</v>
      </c>
      <c r="E293" s="71" t="s">
        <v>328</v>
      </c>
      <c r="F293" s="72">
        <v>849560</v>
      </c>
      <c r="G293" s="72">
        <v>0</v>
      </c>
      <c r="H293" s="72">
        <v>0</v>
      </c>
    </row>
    <row r="294" spans="1:8" ht="15" x14ac:dyDescent="0.2">
      <c r="A294" s="70" t="s">
        <v>658</v>
      </c>
      <c r="B294" s="71" t="s">
        <v>630</v>
      </c>
      <c r="C294" s="71" t="s">
        <v>324</v>
      </c>
      <c r="D294" s="71" t="s">
        <v>326</v>
      </c>
      <c r="E294" s="71" t="s">
        <v>330</v>
      </c>
      <c r="F294" s="72">
        <v>849560</v>
      </c>
      <c r="G294" s="72">
        <v>0</v>
      </c>
      <c r="H294" s="72">
        <v>0</v>
      </c>
    </row>
    <row r="295" spans="1:8" ht="30" x14ac:dyDescent="0.2">
      <c r="A295" s="70" t="s">
        <v>819</v>
      </c>
      <c r="B295" s="71" t="s">
        <v>630</v>
      </c>
      <c r="C295" s="71" t="s">
        <v>324</v>
      </c>
      <c r="D295" s="71" t="s">
        <v>816</v>
      </c>
      <c r="E295" s="71" t="s">
        <v>217</v>
      </c>
      <c r="F295" s="72">
        <v>285031</v>
      </c>
      <c r="G295" s="72">
        <v>0</v>
      </c>
      <c r="H295" s="72">
        <v>0</v>
      </c>
    </row>
    <row r="296" spans="1:8" ht="45" x14ac:dyDescent="0.2">
      <c r="A296" s="70" t="s">
        <v>551</v>
      </c>
      <c r="B296" s="71" t="s">
        <v>630</v>
      </c>
      <c r="C296" s="71" t="s">
        <v>324</v>
      </c>
      <c r="D296" s="71" t="s">
        <v>816</v>
      </c>
      <c r="E296" s="71" t="s">
        <v>232</v>
      </c>
      <c r="F296" s="72">
        <v>285031</v>
      </c>
      <c r="G296" s="72">
        <v>0</v>
      </c>
      <c r="H296" s="72">
        <v>0</v>
      </c>
    </row>
    <row r="297" spans="1:8" ht="45" x14ac:dyDescent="0.2">
      <c r="A297" s="70" t="s">
        <v>552</v>
      </c>
      <c r="B297" s="71" t="s">
        <v>630</v>
      </c>
      <c r="C297" s="71" t="s">
        <v>324</v>
      </c>
      <c r="D297" s="71" t="s">
        <v>816</v>
      </c>
      <c r="E297" s="71" t="s">
        <v>234</v>
      </c>
      <c r="F297" s="72">
        <v>285031</v>
      </c>
      <c r="G297" s="72">
        <v>0</v>
      </c>
      <c r="H297" s="72">
        <v>0</v>
      </c>
    </row>
    <row r="298" spans="1:8" ht="60" x14ac:dyDescent="0.2">
      <c r="A298" s="70" t="s">
        <v>659</v>
      </c>
      <c r="B298" s="71" t="s">
        <v>630</v>
      </c>
      <c r="C298" s="71" t="s">
        <v>324</v>
      </c>
      <c r="D298" s="71" t="s">
        <v>332</v>
      </c>
      <c r="E298" s="71" t="s">
        <v>217</v>
      </c>
      <c r="F298" s="72">
        <v>77276543.409999996</v>
      </c>
      <c r="G298" s="72">
        <v>90774329.25</v>
      </c>
      <c r="H298" s="72">
        <v>462301912.97000003</v>
      </c>
    </row>
    <row r="299" spans="1:8" ht="45" x14ac:dyDescent="0.2">
      <c r="A299" s="70" t="s">
        <v>657</v>
      </c>
      <c r="B299" s="71" t="s">
        <v>630</v>
      </c>
      <c r="C299" s="71" t="s">
        <v>324</v>
      </c>
      <c r="D299" s="71" t="s">
        <v>332</v>
      </c>
      <c r="E299" s="71" t="s">
        <v>328</v>
      </c>
      <c r="F299" s="72">
        <v>77276543.409999996</v>
      </c>
      <c r="G299" s="72">
        <v>90774329.25</v>
      </c>
      <c r="H299" s="72">
        <v>462301912.97000003</v>
      </c>
    </row>
    <row r="300" spans="1:8" ht="15" x14ac:dyDescent="0.2">
      <c r="A300" s="70" t="s">
        <v>658</v>
      </c>
      <c r="B300" s="71" t="s">
        <v>630</v>
      </c>
      <c r="C300" s="71" t="s">
        <v>324</v>
      </c>
      <c r="D300" s="71" t="s">
        <v>332</v>
      </c>
      <c r="E300" s="71" t="s">
        <v>330</v>
      </c>
      <c r="F300" s="72">
        <v>77276543.409999996</v>
      </c>
      <c r="G300" s="72">
        <v>90774329.25</v>
      </c>
      <c r="H300" s="72">
        <v>462301912.97000003</v>
      </c>
    </row>
    <row r="301" spans="1:8" ht="75" x14ac:dyDescent="0.2">
      <c r="A301" s="70" t="s">
        <v>660</v>
      </c>
      <c r="B301" s="71" t="s">
        <v>630</v>
      </c>
      <c r="C301" s="71" t="s">
        <v>324</v>
      </c>
      <c r="D301" s="71" t="s">
        <v>334</v>
      </c>
      <c r="E301" s="71" t="s">
        <v>217</v>
      </c>
      <c r="F301" s="72">
        <v>11898107.369999999</v>
      </c>
      <c r="G301" s="72">
        <v>19158631</v>
      </c>
      <c r="H301" s="72">
        <v>21309503.649999999</v>
      </c>
    </row>
    <row r="302" spans="1:8" ht="81" customHeight="1" x14ac:dyDescent="0.2">
      <c r="A302" s="70" t="s">
        <v>567</v>
      </c>
      <c r="B302" s="71" t="s">
        <v>630</v>
      </c>
      <c r="C302" s="71" t="s">
        <v>324</v>
      </c>
      <c r="D302" s="71" t="s">
        <v>334</v>
      </c>
      <c r="E302" s="71" t="s">
        <v>294</v>
      </c>
      <c r="F302" s="72">
        <v>11898107.369999999</v>
      </c>
      <c r="G302" s="72">
        <v>19158631</v>
      </c>
      <c r="H302" s="72">
        <v>21309503.649999999</v>
      </c>
    </row>
    <row r="303" spans="1:8" ht="30" x14ac:dyDescent="0.2">
      <c r="A303" s="70" t="s">
        <v>661</v>
      </c>
      <c r="B303" s="71" t="s">
        <v>630</v>
      </c>
      <c r="C303" s="71" t="s">
        <v>324</v>
      </c>
      <c r="D303" s="71" t="s">
        <v>334</v>
      </c>
      <c r="E303" s="71" t="s">
        <v>336</v>
      </c>
      <c r="F303" s="72">
        <v>11898107.369999999</v>
      </c>
      <c r="G303" s="72">
        <v>19158631</v>
      </c>
      <c r="H303" s="72">
        <v>21309503.649999999</v>
      </c>
    </row>
    <row r="304" spans="1:8" ht="60" x14ac:dyDescent="0.2">
      <c r="A304" s="70" t="s">
        <v>662</v>
      </c>
      <c r="B304" s="71" t="s">
        <v>630</v>
      </c>
      <c r="C304" s="71" t="s">
        <v>324</v>
      </c>
      <c r="D304" s="71" t="s">
        <v>338</v>
      </c>
      <c r="E304" s="71" t="s">
        <v>217</v>
      </c>
      <c r="F304" s="72">
        <v>108296473.56</v>
      </c>
      <c r="G304" s="72">
        <v>30811546.739999998</v>
      </c>
      <c r="H304" s="72">
        <v>36126204.350000001</v>
      </c>
    </row>
    <row r="305" spans="1:8" ht="15" x14ac:dyDescent="0.2">
      <c r="A305" s="70" t="s">
        <v>567</v>
      </c>
      <c r="B305" s="71" t="s">
        <v>630</v>
      </c>
      <c r="C305" s="71" t="s">
        <v>324</v>
      </c>
      <c r="D305" s="71" t="s">
        <v>338</v>
      </c>
      <c r="E305" s="71" t="s">
        <v>294</v>
      </c>
      <c r="F305" s="72">
        <v>108296473.56</v>
      </c>
      <c r="G305" s="72">
        <v>30811546.739999998</v>
      </c>
      <c r="H305" s="72">
        <v>36126204.350000001</v>
      </c>
    </row>
    <row r="306" spans="1:8" ht="30" x14ac:dyDescent="0.2">
      <c r="A306" s="70" t="s">
        <v>661</v>
      </c>
      <c r="B306" s="71" t="s">
        <v>630</v>
      </c>
      <c r="C306" s="71" t="s">
        <v>324</v>
      </c>
      <c r="D306" s="71" t="s">
        <v>338</v>
      </c>
      <c r="E306" s="71" t="s">
        <v>336</v>
      </c>
      <c r="F306" s="72">
        <v>108296473.56</v>
      </c>
      <c r="G306" s="72">
        <v>30811546.739999998</v>
      </c>
      <c r="H306" s="72">
        <v>36126204.350000001</v>
      </c>
    </row>
    <row r="307" spans="1:8" ht="60" x14ac:dyDescent="0.2">
      <c r="A307" s="70" t="s">
        <v>663</v>
      </c>
      <c r="B307" s="71" t="s">
        <v>630</v>
      </c>
      <c r="C307" s="71" t="s">
        <v>324</v>
      </c>
      <c r="D307" s="71" t="s">
        <v>340</v>
      </c>
      <c r="E307" s="71" t="s">
        <v>217</v>
      </c>
      <c r="F307" s="72">
        <v>40668904.490000002</v>
      </c>
      <c r="G307" s="72">
        <v>23701305.260000002</v>
      </c>
      <c r="H307" s="72">
        <v>0</v>
      </c>
    </row>
    <row r="308" spans="1:8" ht="15" x14ac:dyDescent="0.2">
      <c r="A308" s="70" t="s">
        <v>567</v>
      </c>
      <c r="B308" s="71" t="s">
        <v>630</v>
      </c>
      <c r="C308" s="71" t="s">
        <v>324</v>
      </c>
      <c r="D308" s="71" t="s">
        <v>340</v>
      </c>
      <c r="E308" s="71" t="s">
        <v>294</v>
      </c>
      <c r="F308" s="72">
        <v>40668904.490000002</v>
      </c>
      <c r="G308" s="72">
        <v>23701305.260000002</v>
      </c>
      <c r="H308" s="72">
        <v>0</v>
      </c>
    </row>
    <row r="309" spans="1:8" ht="30" x14ac:dyDescent="0.2">
      <c r="A309" s="70" t="s">
        <v>661</v>
      </c>
      <c r="B309" s="71" t="s">
        <v>630</v>
      </c>
      <c r="C309" s="71" t="s">
        <v>324</v>
      </c>
      <c r="D309" s="71" t="s">
        <v>340</v>
      </c>
      <c r="E309" s="71" t="s">
        <v>336</v>
      </c>
      <c r="F309" s="72">
        <v>40668904.490000002</v>
      </c>
      <c r="G309" s="72">
        <v>23701305.260000002</v>
      </c>
      <c r="H309" s="72">
        <v>0</v>
      </c>
    </row>
    <row r="310" spans="1:8" ht="30" x14ac:dyDescent="0.2">
      <c r="A310" s="70" t="s">
        <v>575</v>
      </c>
      <c r="B310" s="71" t="s">
        <v>630</v>
      </c>
      <c r="C310" s="71" t="s">
        <v>342</v>
      </c>
      <c r="D310" s="71" t="s">
        <v>216</v>
      </c>
      <c r="E310" s="71" t="s">
        <v>217</v>
      </c>
      <c r="F310" s="72">
        <v>1291527</v>
      </c>
      <c r="G310" s="72">
        <v>433852</v>
      </c>
      <c r="H310" s="72">
        <v>433852</v>
      </c>
    </row>
    <row r="311" spans="1:8" ht="75" x14ac:dyDescent="0.2">
      <c r="A311" s="70" t="s">
        <v>664</v>
      </c>
      <c r="B311" s="71" t="s">
        <v>630</v>
      </c>
      <c r="C311" s="71" t="s">
        <v>342</v>
      </c>
      <c r="D311" s="71" t="s">
        <v>344</v>
      </c>
      <c r="E311" s="71" t="s">
        <v>217</v>
      </c>
      <c r="F311" s="72">
        <v>433852</v>
      </c>
      <c r="G311" s="72">
        <v>433852</v>
      </c>
      <c r="H311" s="72">
        <v>433852</v>
      </c>
    </row>
    <row r="312" spans="1:8" ht="90" x14ac:dyDescent="0.2">
      <c r="A312" s="70" t="s">
        <v>549</v>
      </c>
      <c r="B312" s="71" t="s">
        <v>630</v>
      </c>
      <c r="C312" s="71" t="s">
        <v>342</v>
      </c>
      <c r="D312" s="71" t="s">
        <v>344</v>
      </c>
      <c r="E312" s="71" t="s">
        <v>223</v>
      </c>
      <c r="F312" s="72">
        <v>433852</v>
      </c>
      <c r="G312" s="72">
        <v>433852</v>
      </c>
      <c r="H312" s="72">
        <v>433852</v>
      </c>
    </row>
    <row r="313" spans="1:8" ht="45" x14ac:dyDescent="0.2">
      <c r="A313" s="70" t="s">
        <v>550</v>
      </c>
      <c r="B313" s="71" t="s">
        <v>630</v>
      </c>
      <c r="C313" s="71" t="s">
        <v>342</v>
      </c>
      <c r="D313" s="71" t="s">
        <v>344</v>
      </c>
      <c r="E313" s="71" t="s">
        <v>225</v>
      </c>
      <c r="F313" s="72">
        <v>433852</v>
      </c>
      <c r="G313" s="72">
        <v>433852</v>
      </c>
      <c r="H313" s="72">
        <v>433852</v>
      </c>
    </row>
    <row r="314" spans="1:8" ht="30" x14ac:dyDescent="0.2">
      <c r="A314" s="70" t="s">
        <v>665</v>
      </c>
      <c r="B314" s="71" t="s">
        <v>630</v>
      </c>
      <c r="C314" s="71" t="s">
        <v>342</v>
      </c>
      <c r="D314" s="71" t="s">
        <v>350</v>
      </c>
      <c r="E314" s="71" t="s">
        <v>217</v>
      </c>
      <c r="F314" s="72">
        <v>470000</v>
      </c>
      <c r="G314" s="72">
        <v>0</v>
      </c>
      <c r="H314" s="72">
        <v>0</v>
      </c>
    </row>
    <row r="315" spans="1:8" ht="45" x14ac:dyDescent="0.2">
      <c r="A315" s="70" t="s">
        <v>551</v>
      </c>
      <c r="B315" s="71" t="s">
        <v>630</v>
      </c>
      <c r="C315" s="71" t="s">
        <v>342</v>
      </c>
      <c r="D315" s="71" t="s">
        <v>350</v>
      </c>
      <c r="E315" s="71" t="s">
        <v>232</v>
      </c>
      <c r="F315" s="72">
        <v>470000</v>
      </c>
      <c r="G315" s="72">
        <v>0</v>
      </c>
      <c r="H315" s="72">
        <v>0</v>
      </c>
    </row>
    <row r="316" spans="1:8" ht="45" x14ac:dyDescent="0.2">
      <c r="A316" s="70" t="s">
        <v>552</v>
      </c>
      <c r="B316" s="71" t="s">
        <v>630</v>
      </c>
      <c r="C316" s="71" t="s">
        <v>342</v>
      </c>
      <c r="D316" s="71" t="s">
        <v>350</v>
      </c>
      <c r="E316" s="71" t="s">
        <v>234</v>
      </c>
      <c r="F316" s="72">
        <v>470000</v>
      </c>
      <c r="G316" s="72">
        <v>0</v>
      </c>
      <c r="H316" s="72">
        <v>0</v>
      </c>
    </row>
    <row r="317" spans="1:8" ht="45" x14ac:dyDescent="0.2">
      <c r="A317" s="70" t="s">
        <v>883</v>
      </c>
      <c r="B317" s="71" t="s">
        <v>630</v>
      </c>
      <c r="C317" s="71" t="s">
        <v>342</v>
      </c>
      <c r="D317" s="71" t="s">
        <v>835</v>
      </c>
      <c r="E317" s="71" t="s">
        <v>217</v>
      </c>
      <c r="F317" s="72">
        <v>387675</v>
      </c>
      <c r="G317" s="72">
        <v>0</v>
      </c>
      <c r="H317" s="72">
        <v>0</v>
      </c>
    </row>
    <row r="318" spans="1:8" ht="15" x14ac:dyDescent="0.2">
      <c r="A318" s="70" t="s">
        <v>553</v>
      </c>
      <c r="B318" s="71" t="s">
        <v>630</v>
      </c>
      <c r="C318" s="71" t="s">
        <v>342</v>
      </c>
      <c r="D318" s="71" t="s">
        <v>835</v>
      </c>
      <c r="E318" s="71" t="s">
        <v>242</v>
      </c>
      <c r="F318" s="72">
        <v>387675</v>
      </c>
      <c r="G318" s="72">
        <v>0</v>
      </c>
      <c r="H318" s="72">
        <v>0</v>
      </c>
    </row>
    <row r="319" spans="1:8" ht="15" x14ac:dyDescent="0.2">
      <c r="A319" s="70" t="s">
        <v>878</v>
      </c>
      <c r="B319" s="71" t="s">
        <v>630</v>
      </c>
      <c r="C319" s="71" t="s">
        <v>342</v>
      </c>
      <c r="D319" s="71" t="s">
        <v>835</v>
      </c>
      <c r="E319" s="71" t="s">
        <v>831</v>
      </c>
      <c r="F319" s="72">
        <v>387675</v>
      </c>
      <c r="G319" s="72">
        <v>0</v>
      </c>
      <c r="H319" s="72">
        <v>0</v>
      </c>
    </row>
    <row r="320" spans="1:8" ht="30" x14ac:dyDescent="0.2">
      <c r="A320" s="70" t="s">
        <v>617</v>
      </c>
      <c r="B320" s="71" t="s">
        <v>630</v>
      </c>
      <c r="C320" s="71" t="s">
        <v>352</v>
      </c>
      <c r="D320" s="71" t="s">
        <v>216</v>
      </c>
      <c r="E320" s="71" t="s">
        <v>217</v>
      </c>
      <c r="F320" s="72">
        <v>27456814.010000002</v>
      </c>
      <c r="G320" s="72">
        <v>53819609.689999998</v>
      </c>
      <c r="H320" s="72">
        <v>72157099</v>
      </c>
    </row>
    <row r="321" spans="1:8" ht="15" x14ac:dyDescent="0.2">
      <c r="A321" s="70" t="s">
        <v>618</v>
      </c>
      <c r="B321" s="71" t="s">
        <v>630</v>
      </c>
      <c r="C321" s="71" t="s">
        <v>354</v>
      </c>
      <c r="D321" s="71" t="s">
        <v>216</v>
      </c>
      <c r="E321" s="71" t="s">
        <v>217</v>
      </c>
      <c r="F321" s="72">
        <v>5283772.18</v>
      </c>
      <c r="G321" s="72">
        <v>4043736</v>
      </c>
      <c r="H321" s="72">
        <v>4043736</v>
      </c>
    </row>
    <row r="322" spans="1:8" ht="75" x14ac:dyDescent="0.2">
      <c r="A322" s="70" t="s">
        <v>666</v>
      </c>
      <c r="B322" s="71" t="s">
        <v>630</v>
      </c>
      <c r="C322" s="71" t="s">
        <v>354</v>
      </c>
      <c r="D322" s="71" t="s">
        <v>356</v>
      </c>
      <c r="E322" s="71" t="s">
        <v>217</v>
      </c>
      <c r="F322" s="72">
        <v>5283772.18</v>
      </c>
      <c r="G322" s="72">
        <v>4043736</v>
      </c>
      <c r="H322" s="72">
        <v>4043736</v>
      </c>
    </row>
    <row r="323" spans="1:8" ht="15" x14ac:dyDescent="0.2">
      <c r="A323" s="70" t="s">
        <v>567</v>
      </c>
      <c r="B323" s="71" t="s">
        <v>630</v>
      </c>
      <c r="C323" s="71" t="s">
        <v>354</v>
      </c>
      <c r="D323" s="71" t="s">
        <v>356</v>
      </c>
      <c r="E323" s="71" t="s">
        <v>294</v>
      </c>
      <c r="F323" s="72">
        <v>5283772.18</v>
      </c>
      <c r="G323" s="72">
        <v>4043736</v>
      </c>
      <c r="H323" s="72">
        <v>4043736</v>
      </c>
    </row>
    <row r="324" spans="1:8" ht="30" x14ac:dyDescent="0.2">
      <c r="A324" s="70" t="s">
        <v>661</v>
      </c>
      <c r="B324" s="71" t="s">
        <v>630</v>
      </c>
      <c r="C324" s="71" t="s">
        <v>354</v>
      </c>
      <c r="D324" s="71" t="s">
        <v>356</v>
      </c>
      <c r="E324" s="71" t="s">
        <v>336</v>
      </c>
      <c r="F324" s="72">
        <v>5283772.18</v>
      </c>
      <c r="G324" s="72">
        <v>4043736</v>
      </c>
      <c r="H324" s="72">
        <v>4043736</v>
      </c>
    </row>
    <row r="325" spans="1:8" ht="15" x14ac:dyDescent="0.2">
      <c r="A325" s="70" t="s">
        <v>667</v>
      </c>
      <c r="B325" s="71" t="s">
        <v>630</v>
      </c>
      <c r="C325" s="71" t="s">
        <v>360</v>
      </c>
      <c r="D325" s="71" t="s">
        <v>216</v>
      </c>
      <c r="E325" s="71" t="s">
        <v>217</v>
      </c>
      <c r="F325" s="72">
        <v>20673041.829999998</v>
      </c>
      <c r="G325" s="72">
        <v>6148852.2000000002</v>
      </c>
      <c r="H325" s="72">
        <v>8507746.1999999993</v>
      </c>
    </row>
    <row r="326" spans="1:8" ht="60" x14ac:dyDescent="0.2">
      <c r="A326" s="70" t="s">
        <v>881</v>
      </c>
      <c r="B326" s="71" t="s">
        <v>630</v>
      </c>
      <c r="C326" s="71" t="s">
        <v>360</v>
      </c>
      <c r="D326" s="71" t="s">
        <v>267</v>
      </c>
      <c r="E326" s="71" t="s">
        <v>217</v>
      </c>
      <c r="F326" s="72">
        <v>870950</v>
      </c>
      <c r="G326" s="72">
        <v>0</v>
      </c>
      <c r="H326" s="72">
        <v>0</v>
      </c>
    </row>
    <row r="327" spans="1:8" ht="45" x14ac:dyDescent="0.2">
      <c r="A327" s="70" t="s">
        <v>551</v>
      </c>
      <c r="B327" s="71" t="s">
        <v>630</v>
      </c>
      <c r="C327" s="71" t="s">
        <v>360</v>
      </c>
      <c r="D327" s="71" t="s">
        <v>267</v>
      </c>
      <c r="E327" s="71" t="s">
        <v>232</v>
      </c>
      <c r="F327" s="72">
        <v>870950</v>
      </c>
      <c r="G327" s="72">
        <v>0</v>
      </c>
      <c r="H327" s="72">
        <v>0</v>
      </c>
    </row>
    <row r="328" spans="1:8" ht="45" x14ac:dyDescent="0.2">
      <c r="A328" s="70" t="s">
        <v>552</v>
      </c>
      <c r="B328" s="71" t="s">
        <v>630</v>
      </c>
      <c r="C328" s="71" t="s">
        <v>360</v>
      </c>
      <c r="D328" s="71" t="s">
        <v>267</v>
      </c>
      <c r="E328" s="71" t="s">
        <v>234</v>
      </c>
      <c r="F328" s="72">
        <v>870950</v>
      </c>
      <c r="G328" s="72">
        <v>0</v>
      </c>
      <c r="H328" s="72">
        <v>0</v>
      </c>
    </row>
    <row r="329" spans="1:8" ht="45" x14ac:dyDescent="0.2">
      <c r="A329" s="70" t="s">
        <v>884</v>
      </c>
      <c r="B329" s="71" t="s">
        <v>630</v>
      </c>
      <c r="C329" s="71" t="s">
        <v>360</v>
      </c>
      <c r="D329" s="71" t="s">
        <v>837</v>
      </c>
      <c r="E329" s="71" t="s">
        <v>217</v>
      </c>
      <c r="F329" s="72">
        <v>525000</v>
      </c>
      <c r="G329" s="72">
        <v>0</v>
      </c>
      <c r="H329" s="72">
        <v>0</v>
      </c>
    </row>
    <row r="330" spans="1:8" ht="45" x14ac:dyDescent="0.2">
      <c r="A330" s="70" t="s">
        <v>551</v>
      </c>
      <c r="B330" s="71" t="s">
        <v>630</v>
      </c>
      <c r="C330" s="71" t="s">
        <v>360</v>
      </c>
      <c r="D330" s="71" t="s">
        <v>837</v>
      </c>
      <c r="E330" s="71" t="s">
        <v>232</v>
      </c>
      <c r="F330" s="72">
        <v>525000</v>
      </c>
      <c r="G330" s="72">
        <v>0</v>
      </c>
      <c r="H330" s="72">
        <v>0</v>
      </c>
    </row>
    <row r="331" spans="1:8" ht="45" x14ac:dyDescent="0.2">
      <c r="A331" s="70" t="s">
        <v>552</v>
      </c>
      <c r="B331" s="71" t="s">
        <v>630</v>
      </c>
      <c r="C331" s="71" t="s">
        <v>360</v>
      </c>
      <c r="D331" s="71" t="s">
        <v>837</v>
      </c>
      <c r="E331" s="71" t="s">
        <v>234</v>
      </c>
      <c r="F331" s="72">
        <v>525000</v>
      </c>
      <c r="G331" s="72">
        <v>0</v>
      </c>
      <c r="H331" s="72">
        <v>0</v>
      </c>
    </row>
    <row r="332" spans="1:8" ht="90" x14ac:dyDescent="0.2">
      <c r="A332" s="70" t="s">
        <v>668</v>
      </c>
      <c r="B332" s="71" t="s">
        <v>630</v>
      </c>
      <c r="C332" s="71" t="s">
        <v>360</v>
      </c>
      <c r="D332" s="71" t="s">
        <v>362</v>
      </c>
      <c r="E332" s="71" t="s">
        <v>217</v>
      </c>
      <c r="F332" s="72">
        <v>3892774.83</v>
      </c>
      <c r="G332" s="72">
        <v>2427111.2000000002</v>
      </c>
      <c r="H332" s="72">
        <v>970111.2</v>
      </c>
    </row>
    <row r="333" spans="1:8" ht="15" x14ac:dyDescent="0.2">
      <c r="A333" s="70" t="s">
        <v>567</v>
      </c>
      <c r="B333" s="71" t="s">
        <v>630</v>
      </c>
      <c r="C333" s="71" t="s">
        <v>360</v>
      </c>
      <c r="D333" s="71" t="s">
        <v>362</v>
      </c>
      <c r="E333" s="71" t="s">
        <v>294</v>
      </c>
      <c r="F333" s="72">
        <v>3892774.83</v>
      </c>
      <c r="G333" s="72">
        <v>2427111.2000000002</v>
      </c>
      <c r="H333" s="72">
        <v>970111.2</v>
      </c>
    </row>
    <row r="334" spans="1:8" ht="30" x14ac:dyDescent="0.2">
      <c r="A334" s="70" t="s">
        <v>661</v>
      </c>
      <c r="B334" s="71" t="s">
        <v>630</v>
      </c>
      <c r="C334" s="71" t="s">
        <v>360</v>
      </c>
      <c r="D334" s="71" t="s">
        <v>362</v>
      </c>
      <c r="E334" s="71" t="s">
        <v>336</v>
      </c>
      <c r="F334" s="72">
        <v>3892774.83</v>
      </c>
      <c r="G334" s="72">
        <v>2427111.2000000002</v>
      </c>
      <c r="H334" s="72">
        <v>970111.2</v>
      </c>
    </row>
    <row r="335" spans="1:8" ht="15" x14ac:dyDescent="0.2">
      <c r="A335" s="70" t="s">
        <v>669</v>
      </c>
      <c r="B335" s="71" t="s">
        <v>630</v>
      </c>
      <c r="C335" s="71" t="s">
        <v>360</v>
      </c>
      <c r="D335" s="71" t="s">
        <v>364</v>
      </c>
      <c r="E335" s="71" t="s">
        <v>217</v>
      </c>
      <c r="F335" s="72">
        <v>537635</v>
      </c>
      <c r="G335" s="72">
        <v>537635</v>
      </c>
      <c r="H335" s="72">
        <v>537635</v>
      </c>
    </row>
    <row r="336" spans="1:8" ht="45" x14ac:dyDescent="0.2">
      <c r="A336" s="70" t="s">
        <v>551</v>
      </c>
      <c r="B336" s="71" t="s">
        <v>630</v>
      </c>
      <c r="C336" s="71" t="s">
        <v>360</v>
      </c>
      <c r="D336" s="71" t="s">
        <v>364</v>
      </c>
      <c r="E336" s="71" t="s">
        <v>232</v>
      </c>
      <c r="F336" s="72">
        <v>537635</v>
      </c>
      <c r="G336" s="72">
        <v>537635</v>
      </c>
      <c r="H336" s="72">
        <v>537635</v>
      </c>
    </row>
    <row r="337" spans="1:8" ht="45" x14ac:dyDescent="0.2">
      <c r="A337" s="70" t="s">
        <v>552</v>
      </c>
      <c r="B337" s="71" t="s">
        <v>630</v>
      </c>
      <c r="C337" s="71" t="s">
        <v>360</v>
      </c>
      <c r="D337" s="71" t="s">
        <v>364</v>
      </c>
      <c r="E337" s="71" t="s">
        <v>234</v>
      </c>
      <c r="F337" s="72">
        <v>537635</v>
      </c>
      <c r="G337" s="72">
        <v>537635</v>
      </c>
      <c r="H337" s="72">
        <v>537635</v>
      </c>
    </row>
    <row r="338" spans="1:8" ht="60" x14ac:dyDescent="0.2">
      <c r="A338" s="70" t="s">
        <v>670</v>
      </c>
      <c r="B338" s="71" t="s">
        <v>630</v>
      </c>
      <c r="C338" s="71" t="s">
        <v>360</v>
      </c>
      <c r="D338" s="71" t="s">
        <v>366</v>
      </c>
      <c r="E338" s="71" t="s">
        <v>217</v>
      </c>
      <c r="F338" s="72">
        <v>3391152</v>
      </c>
      <c r="G338" s="72">
        <v>0</v>
      </c>
      <c r="H338" s="72">
        <v>0</v>
      </c>
    </row>
    <row r="339" spans="1:8" ht="45" x14ac:dyDescent="0.2">
      <c r="A339" s="70" t="s">
        <v>657</v>
      </c>
      <c r="B339" s="71" t="s">
        <v>630</v>
      </c>
      <c r="C339" s="71" t="s">
        <v>360</v>
      </c>
      <c r="D339" s="71" t="s">
        <v>366</v>
      </c>
      <c r="E339" s="71" t="s">
        <v>328</v>
      </c>
      <c r="F339" s="72">
        <v>3391152</v>
      </c>
      <c r="G339" s="72">
        <v>0</v>
      </c>
      <c r="H339" s="72">
        <v>0</v>
      </c>
    </row>
    <row r="340" spans="1:8" ht="15" x14ac:dyDescent="0.2">
      <c r="A340" s="70" t="s">
        <v>658</v>
      </c>
      <c r="B340" s="71" t="s">
        <v>630</v>
      </c>
      <c r="C340" s="71" t="s">
        <v>360</v>
      </c>
      <c r="D340" s="71" t="s">
        <v>366</v>
      </c>
      <c r="E340" s="71" t="s">
        <v>330</v>
      </c>
      <c r="F340" s="72">
        <v>3391152</v>
      </c>
      <c r="G340" s="72">
        <v>0</v>
      </c>
      <c r="H340" s="72">
        <v>0</v>
      </c>
    </row>
    <row r="341" spans="1:8" ht="60" x14ac:dyDescent="0.2">
      <c r="A341" s="70" t="s">
        <v>671</v>
      </c>
      <c r="B341" s="71" t="s">
        <v>630</v>
      </c>
      <c r="C341" s="71" t="s">
        <v>360</v>
      </c>
      <c r="D341" s="71" t="s">
        <v>368</v>
      </c>
      <c r="E341" s="71" t="s">
        <v>217</v>
      </c>
      <c r="F341" s="72">
        <v>0</v>
      </c>
      <c r="G341" s="72">
        <v>3184106</v>
      </c>
      <c r="H341" s="72">
        <v>7000000</v>
      </c>
    </row>
    <row r="342" spans="1:8" ht="45" x14ac:dyDescent="0.2">
      <c r="A342" s="70" t="s">
        <v>657</v>
      </c>
      <c r="B342" s="71" t="s">
        <v>630</v>
      </c>
      <c r="C342" s="71" t="s">
        <v>360</v>
      </c>
      <c r="D342" s="71" t="s">
        <v>368</v>
      </c>
      <c r="E342" s="71" t="s">
        <v>328</v>
      </c>
      <c r="F342" s="72">
        <v>0</v>
      </c>
      <c r="G342" s="72">
        <v>3184106</v>
      </c>
      <c r="H342" s="72">
        <v>7000000</v>
      </c>
    </row>
    <row r="343" spans="1:8" ht="15" x14ac:dyDescent="0.2">
      <c r="A343" s="70" t="s">
        <v>658</v>
      </c>
      <c r="B343" s="71" t="s">
        <v>630</v>
      </c>
      <c r="C343" s="71" t="s">
        <v>360</v>
      </c>
      <c r="D343" s="71" t="s">
        <v>368</v>
      </c>
      <c r="E343" s="71" t="s">
        <v>330</v>
      </c>
      <c r="F343" s="72">
        <v>0</v>
      </c>
      <c r="G343" s="72">
        <v>3184106</v>
      </c>
      <c r="H343" s="72">
        <v>7000000</v>
      </c>
    </row>
    <row r="344" spans="1:8" ht="45" x14ac:dyDescent="0.2">
      <c r="A344" s="70" t="s">
        <v>672</v>
      </c>
      <c r="B344" s="71" t="s">
        <v>630</v>
      </c>
      <c r="C344" s="71" t="s">
        <v>360</v>
      </c>
      <c r="D344" s="71" t="s">
        <v>370</v>
      </c>
      <c r="E344" s="71" t="s">
        <v>217</v>
      </c>
      <c r="F344" s="72">
        <v>975000</v>
      </c>
      <c r="G344" s="72">
        <v>0</v>
      </c>
      <c r="H344" s="72">
        <v>0</v>
      </c>
    </row>
    <row r="345" spans="1:8" ht="45" x14ac:dyDescent="0.2">
      <c r="A345" s="70" t="s">
        <v>657</v>
      </c>
      <c r="B345" s="71" t="s">
        <v>630</v>
      </c>
      <c r="C345" s="71" t="s">
        <v>360</v>
      </c>
      <c r="D345" s="71" t="s">
        <v>370</v>
      </c>
      <c r="E345" s="71" t="s">
        <v>328</v>
      </c>
      <c r="F345" s="72">
        <v>975000</v>
      </c>
      <c r="G345" s="72">
        <v>0</v>
      </c>
      <c r="H345" s="72">
        <v>0</v>
      </c>
    </row>
    <row r="346" spans="1:8" ht="15" x14ac:dyDescent="0.2">
      <c r="A346" s="70" t="s">
        <v>658</v>
      </c>
      <c r="B346" s="71" t="s">
        <v>630</v>
      </c>
      <c r="C346" s="71" t="s">
        <v>360</v>
      </c>
      <c r="D346" s="71" t="s">
        <v>370</v>
      </c>
      <c r="E346" s="71" t="s">
        <v>330</v>
      </c>
      <c r="F346" s="72">
        <v>975000</v>
      </c>
      <c r="G346" s="72">
        <v>0</v>
      </c>
      <c r="H346" s="72">
        <v>0</v>
      </c>
    </row>
    <row r="347" spans="1:8" ht="60" x14ac:dyDescent="0.2">
      <c r="A347" s="70" t="s">
        <v>673</v>
      </c>
      <c r="B347" s="71" t="s">
        <v>630</v>
      </c>
      <c r="C347" s="71" t="s">
        <v>360</v>
      </c>
      <c r="D347" s="71" t="s">
        <v>372</v>
      </c>
      <c r="E347" s="71" t="s">
        <v>217</v>
      </c>
      <c r="F347" s="72">
        <v>10480530</v>
      </c>
      <c r="G347" s="72">
        <v>0</v>
      </c>
      <c r="H347" s="72">
        <v>0</v>
      </c>
    </row>
    <row r="348" spans="1:8" ht="45" x14ac:dyDescent="0.2">
      <c r="A348" s="70" t="s">
        <v>657</v>
      </c>
      <c r="B348" s="71" t="s">
        <v>630</v>
      </c>
      <c r="C348" s="71" t="s">
        <v>360</v>
      </c>
      <c r="D348" s="71" t="s">
        <v>372</v>
      </c>
      <c r="E348" s="71" t="s">
        <v>328</v>
      </c>
      <c r="F348" s="72">
        <v>10480530</v>
      </c>
      <c r="G348" s="72">
        <v>0</v>
      </c>
      <c r="H348" s="72">
        <v>0</v>
      </c>
    </row>
    <row r="349" spans="1:8" ht="15" x14ac:dyDescent="0.2">
      <c r="A349" s="70" t="s">
        <v>658</v>
      </c>
      <c r="B349" s="71" t="s">
        <v>630</v>
      </c>
      <c r="C349" s="71" t="s">
        <v>360</v>
      </c>
      <c r="D349" s="71" t="s">
        <v>372</v>
      </c>
      <c r="E349" s="71" t="s">
        <v>330</v>
      </c>
      <c r="F349" s="72">
        <v>10480530</v>
      </c>
      <c r="G349" s="72">
        <v>0</v>
      </c>
      <c r="H349" s="72">
        <v>0</v>
      </c>
    </row>
    <row r="350" spans="1:8" ht="30" x14ac:dyDescent="0.2">
      <c r="A350" s="70" t="s">
        <v>674</v>
      </c>
      <c r="B350" s="71" t="s">
        <v>630</v>
      </c>
      <c r="C350" s="71" t="s">
        <v>374</v>
      </c>
      <c r="D350" s="71" t="s">
        <v>216</v>
      </c>
      <c r="E350" s="71" t="s">
        <v>217</v>
      </c>
      <c r="F350" s="72">
        <v>1500000</v>
      </c>
      <c r="G350" s="72">
        <v>43627021.490000002</v>
      </c>
      <c r="H350" s="72">
        <v>59605616.799999997</v>
      </c>
    </row>
    <row r="351" spans="1:8" ht="30" x14ac:dyDescent="0.2">
      <c r="A351" s="70" t="s">
        <v>675</v>
      </c>
      <c r="B351" s="71" t="s">
        <v>630</v>
      </c>
      <c r="C351" s="71" t="s">
        <v>374</v>
      </c>
      <c r="D351" s="71" t="s">
        <v>376</v>
      </c>
      <c r="E351" s="71" t="s">
        <v>217</v>
      </c>
      <c r="F351" s="72">
        <v>0</v>
      </c>
      <c r="G351" s="72">
        <v>43127021.490000002</v>
      </c>
      <c r="H351" s="72">
        <v>59105616.799999997</v>
      </c>
    </row>
    <row r="352" spans="1:8" ht="45" x14ac:dyDescent="0.2">
      <c r="A352" s="70" t="s">
        <v>657</v>
      </c>
      <c r="B352" s="71" t="s">
        <v>630</v>
      </c>
      <c r="C352" s="71" t="s">
        <v>374</v>
      </c>
      <c r="D352" s="71" t="s">
        <v>376</v>
      </c>
      <c r="E352" s="71" t="s">
        <v>328</v>
      </c>
      <c r="F352" s="72">
        <v>0</v>
      </c>
      <c r="G352" s="72">
        <v>43127021.490000002</v>
      </c>
      <c r="H352" s="72">
        <v>59105616.799999997</v>
      </c>
    </row>
    <row r="353" spans="1:8" ht="15" x14ac:dyDescent="0.2">
      <c r="A353" s="70" t="s">
        <v>658</v>
      </c>
      <c r="B353" s="71" t="s">
        <v>630</v>
      </c>
      <c r="C353" s="71" t="s">
        <v>374</v>
      </c>
      <c r="D353" s="71" t="s">
        <v>376</v>
      </c>
      <c r="E353" s="71" t="s">
        <v>330</v>
      </c>
      <c r="F353" s="72">
        <v>0</v>
      </c>
      <c r="G353" s="72">
        <v>43127021.490000002</v>
      </c>
      <c r="H353" s="72">
        <v>59105616.799999997</v>
      </c>
    </row>
    <row r="354" spans="1:8" ht="30" x14ac:dyDescent="0.2">
      <c r="A354" s="70" t="s">
        <v>676</v>
      </c>
      <c r="B354" s="71" t="s">
        <v>630</v>
      </c>
      <c r="C354" s="71" t="s">
        <v>374</v>
      </c>
      <c r="D354" s="71" t="s">
        <v>378</v>
      </c>
      <c r="E354" s="71" t="s">
        <v>217</v>
      </c>
      <c r="F354" s="72">
        <v>1500000</v>
      </c>
      <c r="G354" s="72">
        <v>500000</v>
      </c>
      <c r="H354" s="72">
        <v>500000</v>
      </c>
    </row>
    <row r="355" spans="1:8" ht="15" x14ac:dyDescent="0.2">
      <c r="A355" s="70" t="s">
        <v>553</v>
      </c>
      <c r="B355" s="71" t="s">
        <v>630</v>
      </c>
      <c r="C355" s="71" t="s">
        <v>374</v>
      </c>
      <c r="D355" s="71" t="s">
        <v>378</v>
      </c>
      <c r="E355" s="71" t="s">
        <v>242</v>
      </c>
      <c r="F355" s="72">
        <v>1500000</v>
      </c>
      <c r="G355" s="72">
        <v>500000</v>
      </c>
      <c r="H355" s="72">
        <v>500000</v>
      </c>
    </row>
    <row r="356" spans="1:8" ht="75" x14ac:dyDescent="0.2">
      <c r="A356" s="70" t="s">
        <v>650</v>
      </c>
      <c r="B356" s="71" t="s">
        <v>630</v>
      </c>
      <c r="C356" s="71" t="s">
        <v>374</v>
      </c>
      <c r="D356" s="71" t="s">
        <v>378</v>
      </c>
      <c r="E356" s="71" t="s">
        <v>312</v>
      </c>
      <c r="F356" s="72">
        <v>1500000</v>
      </c>
      <c r="G356" s="72">
        <v>500000</v>
      </c>
      <c r="H356" s="72">
        <v>500000</v>
      </c>
    </row>
    <row r="357" spans="1:8" ht="15" x14ac:dyDescent="0.2">
      <c r="A357" s="70" t="s">
        <v>885</v>
      </c>
      <c r="B357" s="71" t="s">
        <v>630</v>
      </c>
      <c r="C357" s="71" t="s">
        <v>839</v>
      </c>
      <c r="D357" s="71" t="s">
        <v>216</v>
      </c>
      <c r="E357" s="71" t="s">
        <v>217</v>
      </c>
      <c r="F357" s="72">
        <v>165203</v>
      </c>
      <c r="G357" s="72">
        <v>0</v>
      </c>
      <c r="H357" s="72">
        <v>0</v>
      </c>
    </row>
    <row r="358" spans="1:8" ht="30" x14ac:dyDescent="0.2">
      <c r="A358" s="70" t="s">
        <v>886</v>
      </c>
      <c r="B358" s="71" t="s">
        <v>630</v>
      </c>
      <c r="C358" s="71" t="s">
        <v>841</v>
      </c>
      <c r="D358" s="71" t="s">
        <v>216</v>
      </c>
      <c r="E358" s="71" t="s">
        <v>217</v>
      </c>
      <c r="F358" s="72">
        <v>165203</v>
      </c>
      <c r="G358" s="72">
        <v>0</v>
      </c>
      <c r="H358" s="72">
        <v>0</v>
      </c>
    </row>
    <row r="359" spans="1:8" ht="60" x14ac:dyDescent="0.2">
      <c r="A359" s="70" t="s">
        <v>887</v>
      </c>
      <c r="B359" s="71" t="s">
        <v>630</v>
      </c>
      <c r="C359" s="71" t="s">
        <v>841</v>
      </c>
      <c r="D359" s="71" t="s">
        <v>843</v>
      </c>
      <c r="E359" s="71" t="s">
        <v>217</v>
      </c>
      <c r="F359" s="72">
        <v>165203</v>
      </c>
      <c r="G359" s="72">
        <v>0</v>
      </c>
      <c r="H359" s="72">
        <v>0</v>
      </c>
    </row>
    <row r="360" spans="1:8" ht="45" x14ac:dyDescent="0.2">
      <c r="A360" s="70" t="s">
        <v>551</v>
      </c>
      <c r="B360" s="71" t="s">
        <v>630</v>
      </c>
      <c r="C360" s="71" t="s">
        <v>841</v>
      </c>
      <c r="D360" s="71" t="s">
        <v>843</v>
      </c>
      <c r="E360" s="71" t="s">
        <v>232</v>
      </c>
      <c r="F360" s="72">
        <v>165203</v>
      </c>
      <c r="G360" s="72">
        <v>0</v>
      </c>
      <c r="H360" s="72">
        <v>0</v>
      </c>
    </row>
    <row r="361" spans="1:8" ht="45" x14ac:dyDescent="0.2">
      <c r="A361" s="70" t="s">
        <v>552</v>
      </c>
      <c r="B361" s="71" t="s">
        <v>630</v>
      </c>
      <c r="C361" s="71" t="s">
        <v>841</v>
      </c>
      <c r="D361" s="71" t="s">
        <v>843</v>
      </c>
      <c r="E361" s="71" t="s">
        <v>234</v>
      </c>
      <c r="F361" s="72">
        <v>165203</v>
      </c>
      <c r="G361" s="72">
        <v>0</v>
      </c>
      <c r="H361" s="72">
        <v>0</v>
      </c>
    </row>
    <row r="362" spans="1:8" ht="15" x14ac:dyDescent="0.2">
      <c r="A362" s="70" t="s">
        <v>576</v>
      </c>
      <c r="B362" s="71" t="s">
        <v>630</v>
      </c>
      <c r="C362" s="71" t="s">
        <v>380</v>
      </c>
      <c r="D362" s="71" t="s">
        <v>216</v>
      </c>
      <c r="E362" s="71" t="s">
        <v>217</v>
      </c>
      <c r="F362" s="72">
        <v>12064451.02</v>
      </c>
      <c r="G362" s="72">
        <v>5263158</v>
      </c>
      <c r="H362" s="72">
        <v>110292894</v>
      </c>
    </row>
    <row r="363" spans="1:8" ht="15" x14ac:dyDescent="0.2">
      <c r="A363" s="70" t="s">
        <v>678</v>
      </c>
      <c r="B363" s="71" t="s">
        <v>630</v>
      </c>
      <c r="C363" s="71" t="s">
        <v>390</v>
      </c>
      <c r="D363" s="71" t="s">
        <v>216</v>
      </c>
      <c r="E363" s="71" t="s">
        <v>217</v>
      </c>
      <c r="F363" s="72">
        <v>12064451.02</v>
      </c>
      <c r="G363" s="72">
        <v>5263158</v>
      </c>
      <c r="H363" s="72">
        <v>110292894</v>
      </c>
    </row>
    <row r="364" spans="1:8" ht="30" x14ac:dyDescent="0.2">
      <c r="A364" s="70" t="s">
        <v>679</v>
      </c>
      <c r="B364" s="71" t="s">
        <v>630</v>
      </c>
      <c r="C364" s="71" t="s">
        <v>390</v>
      </c>
      <c r="D364" s="71" t="s">
        <v>397</v>
      </c>
      <c r="E364" s="71" t="s">
        <v>217</v>
      </c>
      <c r="F364" s="72">
        <v>12064451.02</v>
      </c>
      <c r="G364" s="72">
        <v>0</v>
      </c>
      <c r="H364" s="72">
        <v>0</v>
      </c>
    </row>
    <row r="365" spans="1:8" ht="45" x14ac:dyDescent="0.2">
      <c r="A365" s="70" t="s">
        <v>657</v>
      </c>
      <c r="B365" s="71" t="s">
        <v>630</v>
      </c>
      <c r="C365" s="71" t="s">
        <v>390</v>
      </c>
      <c r="D365" s="71" t="s">
        <v>397</v>
      </c>
      <c r="E365" s="71" t="s">
        <v>328</v>
      </c>
      <c r="F365" s="72">
        <v>12064451.02</v>
      </c>
      <c r="G365" s="72">
        <v>0</v>
      </c>
      <c r="H365" s="72">
        <v>0</v>
      </c>
    </row>
    <row r="366" spans="1:8" ht="15" x14ac:dyDescent="0.2">
      <c r="A366" s="70" t="s">
        <v>658</v>
      </c>
      <c r="B366" s="71" t="s">
        <v>630</v>
      </c>
      <c r="C366" s="71" t="s">
        <v>390</v>
      </c>
      <c r="D366" s="71" t="s">
        <v>397</v>
      </c>
      <c r="E366" s="71" t="s">
        <v>330</v>
      </c>
      <c r="F366" s="72">
        <v>12064451.02</v>
      </c>
      <c r="G366" s="72">
        <v>0</v>
      </c>
      <c r="H366" s="72">
        <v>0</v>
      </c>
    </row>
    <row r="367" spans="1:8" ht="60" x14ac:dyDescent="0.2">
      <c r="A367" s="70" t="s">
        <v>680</v>
      </c>
      <c r="B367" s="71" t="s">
        <v>630</v>
      </c>
      <c r="C367" s="71" t="s">
        <v>390</v>
      </c>
      <c r="D367" s="71" t="s">
        <v>399</v>
      </c>
      <c r="E367" s="71" t="s">
        <v>217</v>
      </c>
      <c r="F367" s="72">
        <v>0</v>
      </c>
      <c r="G367" s="72">
        <v>5263158</v>
      </c>
      <c r="H367" s="72">
        <v>88112242</v>
      </c>
    </row>
    <row r="368" spans="1:8" ht="45" x14ac:dyDescent="0.2">
      <c r="A368" s="70" t="s">
        <v>657</v>
      </c>
      <c r="B368" s="71" t="s">
        <v>630</v>
      </c>
      <c r="C368" s="71" t="s">
        <v>390</v>
      </c>
      <c r="D368" s="71" t="s">
        <v>399</v>
      </c>
      <c r="E368" s="71" t="s">
        <v>328</v>
      </c>
      <c r="F368" s="72">
        <v>0</v>
      </c>
      <c r="G368" s="72">
        <v>5263158</v>
      </c>
      <c r="H368" s="72">
        <v>88112242</v>
      </c>
    </row>
    <row r="369" spans="1:8" ht="15" x14ac:dyDescent="0.2">
      <c r="A369" s="70" t="s">
        <v>658</v>
      </c>
      <c r="B369" s="71" t="s">
        <v>630</v>
      </c>
      <c r="C369" s="71" t="s">
        <v>390</v>
      </c>
      <c r="D369" s="71" t="s">
        <v>399</v>
      </c>
      <c r="E369" s="71" t="s">
        <v>330</v>
      </c>
      <c r="F369" s="72">
        <v>0</v>
      </c>
      <c r="G369" s="72">
        <v>5263158</v>
      </c>
      <c r="H369" s="72">
        <v>88112242</v>
      </c>
    </row>
    <row r="370" spans="1:8" ht="60" x14ac:dyDescent="0.2">
      <c r="A370" s="70" t="s">
        <v>888</v>
      </c>
      <c r="B370" s="71" t="s">
        <v>630</v>
      </c>
      <c r="C370" s="71" t="s">
        <v>390</v>
      </c>
      <c r="D370" s="71" t="s">
        <v>853</v>
      </c>
      <c r="E370" s="71" t="s">
        <v>217</v>
      </c>
      <c r="F370" s="72">
        <v>0</v>
      </c>
      <c r="G370" s="72">
        <v>0</v>
      </c>
      <c r="H370" s="72">
        <v>22180652</v>
      </c>
    </row>
    <row r="371" spans="1:8" ht="45" x14ac:dyDescent="0.2">
      <c r="A371" s="70" t="s">
        <v>657</v>
      </c>
      <c r="B371" s="71" t="s">
        <v>630</v>
      </c>
      <c r="C371" s="71" t="s">
        <v>390</v>
      </c>
      <c r="D371" s="71" t="s">
        <v>853</v>
      </c>
      <c r="E371" s="71" t="s">
        <v>328</v>
      </c>
      <c r="F371" s="72">
        <v>0</v>
      </c>
      <c r="G371" s="72">
        <v>0</v>
      </c>
      <c r="H371" s="72">
        <v>22180652</v>
      </c>
    </row>
    <row r="372" spans="1:8" ht="15" x14ac:dyDescent="0.2">
      <c r="A372" s="70" t="s">
        <v>658</v>
      </c>
      <c r="B372" s="71" t="s">
        <v>630</v>
      </c>
      <c r="C372" s="71" t="s">
        <v>390</v>
      </c>
      <c r="D372" s="71" t="s">
        <v>853</v>
      </c>
      <c r="E372" s="71" t="s">
        <v>330</v>
      </c>
      <c r="F372" s="72">
        <v>0</v>
      </c>
      <c r="G372" s="72">
        <v>0</v>
      </c>
      <c r="H372" s="72">
        <v>22180652</v>
      </c>
    </row>
    <row r="373" spans="1:8" ht="15" x14ac:dyDescent="0.2">
      <c r="A373" s="70" t="s">
        <v>889</v>
      </c>
      <c r="B373" s="71" t="s">
        <v>630</v>
      </c>
      <c r="C373" s="71" t="s">
        <v>864</v>
      </c>
      <c r="D373" s="71" t="s">
        <v>216</v>
      </c>
      <c r="E373" s="71" t="s">
        <v>217</v>
      </c>
      <c r="F373" s="72">
        <v>252803.5</v>
      </c>
      <c r="G373" s="72">
        <v>0</v>
      </c>
      <c r="H373" s="72">
        <v>0</v>
      </c>
    </row>
    <row r="374" spans="1:8" ht="15" x14ac:dyDescent="0.2">
      <c r="A374" s="70" t="s">
        <v>890</v>
      </c>
      <c r="B374" s="71" t="s">
        <v>630</v>
      </c>
      <c r="C374" s="71" t="s">
        <v>866</v>
      </c>
      <c r="D374" s="71" t="s">
        <v>216</v>
      </c>
      <c r="E374" s="71" t="s">
        <v>217</v>
      </c>
      <c r="F374" s="72">
        <v>252803.5</v>
      </c>
      <c r="G374" s="72">
        <v>0</v>
      </c>
      <c r="H374" s="72">
        <v>0</v>
      </c>
    </row>
    <row r="375" spans="1:8" ht="45" x14ac:dyDescent="0.2">
      <c r="A375" s="70" t="s">
        <v>883</v>
      </c>
      <c r="B375" s="71" t="s">
        <v>630</v>
      </c>
      <c r="C375" s="71" t="s">
        <v>866</v>
      </c>
      <c r="D375" s="71" t="s">
        <v>835</v>
      </c>
      <c r="E375" s="71" t="s">
        <v>217</v>
      </c>
      <c r="F375" s="72">
        <v>252803.5</v>
      </c>
      <c r="G375" s="72">
        <v>0</v>
      </c>
      <c r="H375" s="72">
        <v>0</v>
      </c>
    </row>
    <row r="376" spans="1:8" ht="15" x14ac:dyDescent="0.2">
      <c r="A376" s="70" t="s">
        <v>553</v>
      </c>
      <c r="B376" s="71" t="s">
        <v>630</v>
      </c>
      <c r="C376" s="71" t="s">
        <v>866</v>
      </c>
      <c r="D376" s="71" t="s">
        <v>835</v>
      </c>
      <c r="E376" s="71" t="s">
        <v>242</v>
      </c>
      <c r="F376" s="72">
        <v>252803.5</v>
      </c>
      <c r="G376" s="72">
        <v>0</v>
      </c>
      <c r="H376" s="72">
        <v>0</v>
      </c>
    </row>
    <row r="377" spans="1:8" ht="15" x14ac:dyDescent="0.2">
      <c r="A377" s="70" t="s">
        <v>878</v>
      </c>
      <c r="B377" s="71" t="s">
        <v>630</v>
      </c>
      <c r="C377" s="71" t="s">
        <v>866</v>
      </c>
      <c r="D377" s="71" t="s">
        <v>835</v>
      </c>
      <c r="E377" s="71" t="s">
        <v>831</v>
      </c>
      <c r="F377" s="72">
        <v>252803.5</v>
      </c>
      <c r="G377" s="72">
        <v>0</v>
      </c>
      <c r="H377" s="72">
        <v>0</v>
      </c>
    </row>
    <row r="378" spans="1:8" ht="15" x14ac:dyDescent="0.2">
      <c r="A378" s="70" t="s">
        <v>604</v>
      </c>
      <c r="B378" s="71" t="s">
        <v>630</v>
      </c>
      <c r="C378" s="71" t="s">
        <v>464</v>
      </c>
      <c r="D378" s="71" t="s">
        <v>216</v>
      </c>
      <c r="E378" s="71" t="s">
        <v>217</v>
      </c>
      <c r="F378" s="72">
        <v>50221573.280000001</v>
      </c>
      <c r="G378" s="72">
        <v>40598808</v>
      </c>
      <c r="H378" s="72">
        <v>41490891.68</v>
      </c>
    </row>
    <row r="379" spans="1:8" ht="15" x14ac:dyDescent="0.2">
      <c r="A379" s="70" t="s">
        <v>681</v>
      </c>
      <c r="B379" s="71" t="s">
        <v>630</v>
      </c>
      <c r="C379" s="71" t="s">
        <v>466</v>
      </c>
      <c r="D379" s="71" t="s">
        <v>216</v>
      </c>
      <c r="E379" s="71" t="s">
        <v>217</v>
      </c>
      <c r="F379" s="72">
        <v>8214288</v>
      </c>
      <c r="G379" s="72">
        <v>8214288</v>
      </c>
      <c r="H379" s="72">
        <v>8214288</v>
      </c>
    </row>
    <row r="380" spans="1:8" ht="30" x14ac:dyDescent="0.2">
      <c r="A380" s="70" t="s">
        <v>682</v>
      </c>
      <c r="B380" s="71" t="s">
        <v>630</v>
      </c>
      <c r="C380" s="71" t="s">
        <v>466</v>
      </c>
      <c r="D380" s="71" t="s">
        <v>468</v>
      </c>
      <c r="E380" s="71" t="s">
        <v>217</v>
      </c>
      <c r="F380" s="72">
        <v>8214288</v>
      </c>
      <c r="G380" s="72">
        <v>8214288</v>
      </c>
      <c r="H380" s="72">
        <v>8214288</v>
      </c>
    </row>
    <row r="381" spans="1:8" ht="30" x14ac:dyDescent="0.2">
      <c r="A381" s="70" t="s">
        <v>584</v>
      </c>
      <c r="B381" s="71" t="s">
        <v>630</v>
      </c>
      <c r="C381" s="71" t="s">
        <v>466</v>
      </c>
      <c r="D381" s="71" t="s">
        <v>468</v>
      </c>
      <c r="E381" s="71" t="s">
        <v>415</v>
      </c>
      <c r="F381" s="72">
        <v>8214288</v>
      </c>
      <c r="G381" s="72">
        <v>8214288</v>
      </c>
      <c r="H381" s="72">
        <v>8214288</v>
      </c>
    </row>
    <row r="382" spans="1:8" ht="30" x14ac:dyDescent="0.2">
      <c r="A382" s="70" t="s">
        <v>683</v>
      </c>
      <c r="B382" s="71" t="s">
        <v>630</v>
      </c>
      <c r="C382" s="71" t="s">
        <v>466</v>
      </c>
      <c r="D382" s="71" t="s">
        <v>468</v>
      </c>
      <c r="E382" s="71" t="s">
        <v>470</v>
      </c>
      <c r="F382" s="72">
        <v>8214288</v>
      </c>
      <c r="G382" s="72">
        <v>8214288</v>
      </c>
      <c r="H382" s="72">
        <v>8214288</v>
      </c>
    </row>
    <row r="383" spans="1:8" ht="15" x14ac:dyDescent="0.2">
      <c r="A383" s="70" t="s">
        <v>684</v>
      </c>
      <c r="B383" s="71" t="s">
        <v>630</v>
      </c>
      <c r="C383" s="71" t="s">
        <v>472</v>
      </c>
      <c r="D383" s="71" t="s">
        <v>216</v>
      </c>
      <c r="E383" s="71" t="s">
        <v>217</v>
      </c>
      <c r="F383" s="72">
        <v>117000</v>
      </c>
      <c r="G383" s="72">
        <v>102000</v>
      </c>
      <c r="H383" s="72">
        <v>102000</v>
      </c>
    </row>
    <row r="384" spans="1:8" ht="60" x14ac:dyDescent="0.2">
      <c r="A384" s="70" t="s">
        <v>685</v>
      </c>
      <c r="B384" s="71" t="s">
        <v>630</v>
      </c>
      <c r="C384" s="71" t="s">
        <v>472</v>
      </c>
      <c r="D384" s="71" t="s">
        <v>474</v>
      </c>
      <c r="E384" s="71" t="s">
        <v>217</v>
      </c>
      <c r="F384" s="72">
        <v>102000</v>
      </c>
      <c r="G384" s="72">
        <v>102000</v>
      </c>
      <c r="H384" s="72">
        <v>102000</v>
      </c>
    </row>
    <row r="385" spans="1:8" ht="30" x14ac:dyDescent="0.2">
      <c r="A385" s="70" t="s">
        <v>584</v>
      </c>
      <c r="B385" s="71" t="s">
        <v>630</v>
      </c>
      <c r="C385" s="71" t="s">
        <v>472</v>
      </c>
      <c r="D385" s="71" t="s">
        <v>474</v>
      </c>
      <c r="E385" s="71" t="s">
        <v>415</v>
      </c>
      <c r="F385" s="72">
        <v>102000</v>
      </c>
      <c r="G385" s="72">
        <v>102000</v>
      </c>
      <c r="H385" s="72">
        <v>102000</v>
      </c>
    </row>
    <row r="386" spans="1:8" ht="30" x14ac:dyDescent="0.2">
      <c r="A386" s="70" t="s">
        <v>683</v>
      </c>
      <c r="B386" s="71" t="s">
        <v>630</v>
      </c>
      <c r="C386" s="71" t="s">
        <v>472</v>
      </c>
      <c r="D386" s="71" t="s">
        <v>474</v>
      </c>
      <c r="E386" s="71" t="s">
        <v>470</v>
      </c>
      <c r="F386" s="72">
        <v>102000</v>
      </c>
      <c r="G386" s="72">
        <v>102000</v>
      </c>
      <c r="H386" s="72">
        <v>102000</v>
      </c>
    </row>
    <row r="387" spans="1:8" ht="30" x14ac:dyDescent="0.2">
      <c r="A387" s="70" t="s">
        <v>637</v>
      </c>
      <c r="B387" s="71" t="s">
        <v>630</v>
      </c>
      <c r="C387" s="71" t="s">
        <v>472</v>
      </c>
      <c r="D387" s="71" t="s">
        <v>261</v>
      </c>
      <c r="E387" s="71" t="s">
        <v>217</v>
      </c>
      <c r="F387" s="72">
        <v>15000</v>
      </c>
      <c r="G387" s="72">
        <v>0</v>
      </c>
      <c r="H387" s="72">
        <v>0</v>
      </c>
    </row>
    <row r="388" spans="1:8" ht="30" x14ac:dyDescent="0.2">
      <c r="A388" s="70" t="s">
        <v>584</v>
      </c>
      <c r="B388" s="71" t="s">
        <v>630</v>
      </c>
      <c r="C388" s="71" t="s">
        <v>472</v>
      </c>
      <c r="D388" s="71" t="s">
        <v>261</v>
      </c>
      <c r="E388" s="71" t="s">
        <v>415</v>
      </c>
      <c r="F388" s="72">
        <v>15000</v>
      </c>
      <c r="G388" s="72">
        <v>0</v>
      </c>
      <c r="H388" s="72">
        <v>0</v>
      </c>
    </row>
    <row r="389" spans="1:8" ht="45" x14ac:dyDescent="0.2">
      <c r="A389" s="70" t="s">
        <v>587</v>
      </c>
      <c r="B389" s="71" t="s">
        <v>630</v>
      </c>
      <c r="C389" s="71" t="s">
        <v>472</v>
      </c>
      <c r="D389" s="71" t="s">
        <v>261</v>
      </c>
      <c r="E389" s="71" t="s">
        <v>428</v>
      </c>
      <c r="F389" s="72">
        <v>15000</v>
      </c>
      <c r="G389" s="72">
        <v>0</v>
      </c>
      <c r="H389" s="72">
        <v>0</v>
      </c>
    </row>
    <row r="390" spans="1:8" ht="15" x14ac:dyDescent="0.2">
      <c r="A390" s="70" t="s">
        <v>687</v>
      </c>
      <c r="B390" s="71" t="s">
        <v>630</v>
      </c>
      <c r="C390" s="71" t="s">
        <v>478</v>
      </c>
      <c r="D390" s="71" t="s">
        <v>216</v>
      </c>
      <c r="E390" s="71" t="s">
        <v>217</v>
      </c>
      <c r="F390" s="72">
        <v>38091121.280000001</v>
      </c>
      <c r="G390" s="72">
        <v>28568356</v>
      </c>
      <c r="H390" s="72">
        <v>29460439.68</v>
      </c>
    </row>
    <row r="391" spans="1:8" ht="45" x14ac:dyDescent="0.2">
      <c r="A391" s="70" t="s">
        <v>688</v>
      </c>
      <c r="B391" s="71" t="s">
        <v>630</v>
      </c>
      <c r="C391" s="71" t="s">
        <v>478</v>
      </c>
      <c r="D391" s="71" t="s">
        <v>480</v>
      </c>
      <c r="E391" s="71" t="s">
        <v>217</v>
      </c>
      <c r="F391" s="72">
        <v>98000</v>
      </c>
      <c r="G391" s="72">
        <v>98000</v>
      </c>
      <c r="H391" s="72">
        <v>98000</v>
      </c>
    </row>
    <row r="392" spans="1:8" ht="45" x14ac:dyDescent="0.2">
      <c r="A392" s="70" t="s">
        <v>551</v>
      </c>
      <c r="B392" s="71" t="s">
        <v>630</v>
      </c>
      <c r="C392" s="71" t="s">
        <v>478</v>
      </c>
      <c r="D392" s="71" t="s">
        <v>480</v>
      </c>
      <c r="E392" s="71" t="s">
        <v>232</v>
      </c>
      <c r="F392" s="72">
        <v>98000</v>
      </c>
      <c r="G392" s="72">
        <v>98000</v>
      </c>
      <c r="H392" s="72">
        <v>98000</v>
      </c>
    </row>
    <row r="393" spans="1:8" ht="45" x14ac:dyDescent="0.2">
      <c r="A393" s="70" t="s">
        <v>552</v>
      </c>
      <c r="B393" s="71" t="s">
        <v>630</v>
      </c>
      <c r="C393" s="71" t="s">
        <v>478</v>
      </c>
      <c r="D393" s="71" t="s">
        <v>480</v>
      </c>
      <c r="E393" s="71" t="s">
        <v>234</v>
      </c>
      <c r="F393" s="72">
        <v>98000</v>
      </c>
      <c r="G393" s="72">
        <v>98000</v>
      </c>
      <c r="H393" s="72">
        <v>98000</v>
      </c>
    </row>
    <row r="394" spans="1:8" ht="75" x14ac:dyDescent="0.2">
      <c r="A394" s="70" t="s">
        <v>689</v>
      </c>
      <c r="B394" s="71" t="s">
        <v>630</v>
      </c>
      <c r="C394" s="71" t="s">
        <v>478</v>
      </c>
      <c r="D394" s="71" t="s">
        <v>482</v>
      </c>
      <c r="E394" s="71" t="s">
        <v>217</v>
      </c>
      <c r="F394" s="72">
        <v>11590192</v>
      </c>
      <c r="G394" s="72">
        <v>12368692</v>
      </c>
      <c r="H394" s="72">
        <v>13248792</v>
      </c>
    </row>
    <row r="395" spans="1:8" ht="30" x14ac:dyDescent="0.2">
      <c r="A395" s="70" t="s">
        <v>584</v>
      </c>
      <c r="B395" s="71" t="s">
        <v>630</v>
      </c>
      <c r="C395" s="71" t="s">
        <v>478</v>
      </c>
      <c r="D395" s="71" t="s">
        <v>482</v>
      </c>
      <c r="E395" s="71" t="s">
        <v>415</v>
      </c>
      <c r="F395" s="72">
        <v>11590192</v>
      </c>
      <c r="G395" s="72">
        <v>12368692</v>
      </c>
      <c r="H395" s="72">
        <v>13248792</v>
      </c>
    </row>
    <row r="396" spans="1:8" ht="30" x14ac:dyDescent="0.2">
      <c r="A396" s="70" t="s">
        <v>683</v>
      </c>
      <c r="B396" s="71" t="s">
        <v>630</v>
      </c>
      <c r="C396" s="71" t="s">
        <v>478</v>
      </c>
      <c r="D396" s="71" t="s">
        <v>482</v>
      </c>
      <c r="E396" s="71" t="s">
        <v>470</v>
      </c>
      <c r="F396" s="72">
        <v>8916084</v>
      </c>
      <c r="G396" s="72">
        <v>9451296</v>
      </c>
      <c r="H396" s="72">
        <v>10143135</v>
      </c>
    </row>
    <row r="397" spans="1:8" ht="45" x14ac:dyDescent="0.2">
      <c r="A397" s="70" t="s">
        <v>587</v>
      </c>
      <c r="B397" s="71" t="s">
        <v>630</v>
      </c>
      <c r="C397" s="71" t="s">
        <v>478</v>
      </c>
      <c r="D397" s="71" t="s">
        <v>482</v>
      </c>
      <c r="E397" s="71" t="s">
        <v>428</v>
      </c>
      <c r="F397" s="72">
        <v>2674108</v>
      </c>
      <c r="G397" s="72">
        <v>2917396</v>
      </c>
      <c r="H397" s="72">
        <v>3105657</v>
      </c>
    </row>
    <row r="398" spans="1:8" ht="135" x14ac:dyDescent="0.2">
      <c r="A398" s="70" t="s">
        <v>690</v>
      </c>
      <c r="B398" s="71" t="s">
        <v>630</v>
      </c>
      <c r="C398" s="71" t="s">
        <v>478</v>
      </c>
      <c r="D398" s="71" t="s">
        <v>484</v>
      </c>
      <c r="E398" s="71" t="s">
        <v>217</v>
      </c>
      <c r="F398" s="72">
        <v>288066.08</v>
      </c>
      <c r="G398" s="72">
        <v>299588.8</v>
      </c>
      <c r="H398" s="72">
        <v>311572.47999999998</v>
      </c>
    </row>
    <row r="399" spans="1:8" ht="30" x14ac:dyDescent="0.2">
      <c r="A399" s="70" t="s">
        <v>584</v>
      </c>
      <c r="B399" s="71" t="s">
        <v>630</v>
      </c>
      <c r="C399" s="71" t="s">
        <v>478</v>
      </c>
      <c r="D399" s="71" t="s">
        <v>484</v>
      </c>
      <c r="E399" s="71" t="s">
        <v>415</v>
      </c>
      <c r="F399" s="72">
        <v>288066.08</v>
      </c>
      <c r="G399" s="72">
        <v>299588.8</v>
      </c>
      <c r="H399" s="72">
        <v>311572.47999999998</v>
      </c>
    </row>
    <row r="400" spans="1:8" ht="30" x14ac:dyDescent="0.2">
      <c r="A400" s="70" t="s">
        <v>683</v>
      </c>
      <c r="B400" s="71" t="s">
        <v>630</v>
      </c>
      <c r="C400" s="71" t="s">
        <v>478</v>
      </c>
      <c r="D400" s="71" t="s">
        <v>484</v>
      </c>
      <c r="E400" s="71" t="s">
        <v>470</v>
      </c>
      <c r="F400" s="72">
        <v>288066.08</v>
      </c>
      <c r="G400" s="72">
        <v>299588.8</v>
      </c>
      <c r="H400" s="72">
        <v>311572.47999999998</v>
      </c>
    </row>
    <row r="401" spans="1:8" ht="30" x14ac:dyDescent="0.2">
      <c r="A401" s="70" t="s">
        <v>686</v>
      </c>
      <c r="B401" s="71" t="s">
        <v>630</v>
      </c>
      <c r="C401" s="71" t="s">
        <v>478</v>
      </c>
      <c r="D401" s="71" t="s">
        <v>476</v>
      </c>
      <c r="E401" s="71" t="s">
        <v>217</v>
      </c>
      <c r="F401" s="72">
        <v>6769711.2000000002</v>
      </c>
      <c r="G401" s="72">
        <v>6769711.2000000002</v>
      </c>
      <c r="H401" s="72">
        <v>6769711.2000000002</v>
      </c>
    </row>
    <row r="402" spans="1:8" ht="30" x14ac:dyDescent="0.2">
      <c r="A402" s="70" t="s">
        <v>584</v>
      </c>
      <c r="B402" s="71" t="s">
        <v>630</v>
      </c>
      <c r="C402" s="71" t="s">
        <v>478</v>
      </c>
      <c r="D402" s="71" t="s">
        <v>476</v>
      </c>
      <c r="E402" s="71" t="s">
        <v>415</v>
      </c>
      <c r="F402" s="72">
        <v>6769711.2000000002</v>
      </c>
      <c r="G402" s="72">
        <v>6769711.2000000002</v>
      </c>
      <c r="H402" s="72">
        <v>6769711.2000000002</v>
      </c>
    </row>
    <row r="403" spans="1:8" ht="45" x14ac:dyDescent="0.2">
      <c r="A403" s="70" t="s">
        <v>587</v>
      </c>
      <c r="B403" s="71" t="s">
        <v>630</v>
      </c>
      <c r="C403" s="71" t="s">
        <v>478</v>
      </c>
      <c r="D403" s="71" t="s">
        <v>476</v>
      </c>
      <c r="E403" s="71" t="s">
        <v>428</v>
      </c>
      <c r="F403" s="72">
        <v>6769711.2000000002</v>
      </c>
      <c r="G403" s="72">
        <v>6769711.2000000002</v>
      </c>
      <c r="H403" s="72">
        <v>6769711.2000000002</v>
      </c>
    </row>
    <row r="404" spans="1:8" ht="90" x14ac:dyDescent="0.2">
      <c r="A404" s="70" t="s">
        <v>691</v>
      </c>
      <c r="B404" s="71" t="s">
        <v>630</v>
      </c>
      <c r="C404" s="71" t="s">
        <v>478</v>
      </c>
      <c r="D404" s="71" t="s">
        <v>486</v>
      </c>
      <c r="E404" s="71" t="s">
        <v>217</v>
      </c>
      <c r="F404" s="72">
        <v>19345152</v>
      </c>
      <c r="G404" s="72">
        <v>9032364</v>
      </c>
      <c r="H404" s="72">
        <v>9032364</v>
      </c>
    </row>
    <row r="405" spans="1:8" ht="45" x14ac:dyDescent="0.2">
      <c r="A405" s="70" t="s">
        <v>657</v>
      </c>
      <c r="B405" s="71" t="s">
        <v>630</v>
      </c>
      <c r="C405" s="71" t="s">
        <v>478</v>
      </c>
      <c r="D405" s="71" t="s">
        <v>486</v>
      </c>
      <c r="E405" s="71" t="s">
        <v>328</v>
      </c>
      <c r="F405" s="72">
        <v>19345152</v>
      </c>
      <c r="G405" s="72">
        <v>9032364</v>
      </c>
      <c r="H405" s="72">
        <v>9032364</v>
      </c>
    </row>
    <row r="406" spans="1:8" ht="15" x14ac:dyDescent="0.2">
      <c r="A406" s="70" t="s">
        <v>658</v>
      </c>
      <c r="B406" s="71" t="s">
        <v>630</v>
      </c>
      <c r="C406" s="71" t="s">
        <v>478</v>
      </c>
      <c r="D406" s="71" t="s">
        <v>486</v>
      </c>
      <c r="E406" s="71" t="s">
        <v>330</v>
      </c>
      <c r="F406" s="72">
        <v>19345152</v>
      </c>
      <c r="G406" s="72">
        <v>9032364</v>
      </c>
      <c r="H406" s="72">
        <v>9032364</v>
      </c>
    </row>
    <row r="407" spans="1:8" ht="30" x14ac:dyDescent="0.2">
      <c r="A407" s="70" t="s">
        <v>605</v>
      </c>
      <c r="B407" s="71" t="s">
        <v>630</v>
      </c>
      <c r="C407" s="71" t="s">
        <v>490</v>
      </c>
      <c r="D407" s="71" t="s">
        <v>216</v>
      </c>
      <c r="E407" s="71" t="s">
        <v>217</v>
      </c>
      <c r="F407" s="72">
        <v>3799164</v>
      </c>
      <c r="G407" s="72">
        <v>3714164</v>
      </c>
      <c r="H407" s="72">
        <v>3714164</v>
      </c>
    </row>
    <row r="408" spans="1:8" ht="180" x14ac:dyDescent="0.2">
      <c r="A408" s="70" t="s">
        <v>638</v>
      </c>
      <c r="B408" s="71" t="s">
        <v>630</v>
      </c>
      <c r="C408" s="71" t="s">
        <v>490</v>
      </c>
      <c r="D408" s="71" t="s">
        <v>269</v>
      </c>
      <c r="E408" s="71" t="s">
        <v>217</v>
      </c>
      <c r="F408" s="72">
        <v>1301756</v>
      </c>
      <c r="G408" s="72">
        <v>1301756</v>
      </c>
      <c r="H408" s="72">
        <v>1301756</v>
      </c>
    </row>
    <row r="409" spans="1:8" ht="90" x14ac:dyDescent="0.2">
      <c r="A409" s="70" t="s">
        <v>549</v>
      </c>
      <c r="B409" s="71" t="s">
        <v>630</v>
      </c>
      <c r="C409" s="71" t="s">
        <v>490</v>
      </c>
      <c r="D409" s="71" t="s">
        <v>269</v>
      </c>
      <c r="E409" s="71" t="s">
        <v>223</v>
      </c>
      <c r="F409" s="72">
        <v>1301756</v>
      </c>
      <c r="G409" s="72">
        <v>1301756</v>
      </c>
      <c r="H409" s="72">
        <v>1301756</v>
      </c>
    </row>
    <row r="410" spans="1:8" ht="45" x14ac:dyDescent="0.2">
      <c r="A410" s="70" t="s">
        <v>550</v>
      </c>
      <c r="B410" s="71" t="s">
        <v>630</v>
      </c>
      <c r="C410" s="71" t="s">
        <v>490</v>
      </c>
      <c r="D410" s="71" t="s">
        <v>269</v>
      </c>
      <c r="E410" s="71" t="s">
        <v>225</v>
      </c>
      <c r="F410" s="72">
        <v>1301756</v>
      </c>
      <c r="G410" s="72">
        <v>1301756</v>
      </c>
      <c r="H410" s="72">
        <v>1301756</v>
      </c>
    </row>
    <row r="411" spans="1:8" ht="45" x14ac:dyDescent="0.2">
      <c r="A411" s="70" t="s">
        <v>692</v>
      </c>
      <c r="B411" s="71" t="s">
        <v>630</v>
      </c>
      <c r="C411" s="71" t="s">
        <v>490</v>
      </c>
      <c r="D411" s="71" t="s">
        <v>492</v>
      </c>
      <c r="E411" s="71" t="s">
        <v>217</v>
      </c>
      <c r="F411" s="72">
        <v>1735408</v>
      </c>
      <c r="G411" s="72">
        <v>1735408</v>
      </c>
      <c r="H411" s="72">
        <v>1735408</v>
      </c>
    </row>
    <row r="412" spans="1:8" ht="90" x14ac:dyDescent="0.2">
      <c r="A412" s="70" t="s">
        <v>549</v>
      </c>
      <c r="B412" s="71" t="s">
        <v>630</v>
      </c>
      <c r="C412" s="71" t="s">
        <v>490</v>
      </c>
      <c r="D412" s="71" t="s">
        <v>492</v>
      </c>
      <c r="E412" s="71" t="s">
        <v>223</v>
      </c>
      <c r="F412" s="72">
        <v>1735408</v>
      </c>
      <c r="G412" s="72">
        <v>1735408</v>
      </c>
      <c r="H412" s="72">
        <v>1735408</v>
      </c>
    </row>
    <row r="413" spans="1:8" ht="45" x14ac:dyDescent="0.2">
      <c r="A413" s="70" t="s">
        <v>550</v>
      </c>
      <c r="B413" s="71" t="s">
        <v>630</v>
      </c>
      <c r="C413" s="71" t="s">
        <v>490</v>
      </c>
      <c r="D413" s="71" t="s">
        <v>492</v>
      </c>
      <c r="E413" s="71" t="s">
        <v>225</v>
      </c>
      <c r="F413" s="72">
        <v>1735408</v>
      </c>
      <c r="G413" s="72">
        <v>1735408</v>
      </c>
      <c r="H413" s="72">
        <v>1735408</v>
      </c>
    </row>
    <row r="414" spans="1:8" ht="30" x14ac:dyDescent="0.2">
      <c r="A414" s="70" t="s">
        <v>693</v>
      </c>
      <c r="B414" s="71" t="s">
        <v>630</v>
      </c>
      <c r="C414" s="71" t="s">
        <v>490</v>
      </c>
      <c r="D414" s="71" t="s">
        <v>494</v>
      </c>
      <c r="E414" s="71" t="s">
        <v>217</v>
      </c>
      <c r="F414" s="72">
        <v>85000</v>
      </c>
      <c r="G414" s="72">
        <v>0</v>
      </c>
      <c r="H414" s="72">
        <v>0</v>
      </c>
    </row>
    <row r="415" spans="1:8" ht="45" x14ac:dyDescent="0.2">
      <c r="A415" s="70" t="s">
        <v>551</v>
      </c>
      <c r="B415" s="71" t="s">
        <v>630</v>
      </c>
      <c r="C415" s="71" t="s">
        <v>490</v>
      </c>
      <c r="D415" s="71" t="s">
        <v>494</v>
      </c>
      <c r="E415" s="71" t="s">
        <v>232</v>
      </c>
      <c r="F415" s="72">
        <v>77000</v>
      </c>
      <c r="G415" s="72">
        <v>0</v>
      </c>
      <c r="H415" s="72">
        <v>0</v>
      </c>
    </row>
    <row r="416" spans="1:8" ht="45" x14ac:dyDescent="0.2">
      <c r="A416" s="70" t="s">
        <v>552</v>
      </c>
      <c r="B416" s="71" t="s">
        <v>630</v>
      </c>
      <c r="C416" s="71" t="s">
        <v>490</v>
      </c>
      <c r="D416" s="71" t="s">
        <v>494</v>
      </c>
      <c r="E416" s="71" t="s">
        <v>234</v>
      </c>
      <c r="F416" s="72">
        <v>77000</v>
      </c>
      <c r="G416" s="72">
        <v>0</v>
      </c>
      <c r="H416" s="72">
        <v>0</v>
      </c>
    </row>
    <row r="417" spans="1:8" ht="30" x14ac:dyDescent="0.2">
      <c r="A417" s="70" t="s">
        <v>584</v>
      </c>
      <c r="B417" s="71" t="s">
        <v>630</v>
      </c>
      <c r="C417" s="71" t="s">
        <v>490</v>
      </c>
      <c r="D417" s="71" t="s">
        <v>494</v>
      </c>
      <c r="E417" s="71" t="s">
        <v>415</v>
      </c>
      <c r="F417" s="72">
        <v>8000</v>
      </c>
      <c r="G417" s="72">
        <v>0</v>
      </c>
      <c r="H417" s="72">
        <v>0</v>
      </c>
    </row>
    <row r="418" spans="1:8" ht="30" x14ac:dyDescent="0.2">
      <c r="A418" s="70" t="s">
        <v>683</v>
      </c>
      <c r="B418" s="71" t="s">
        <v>630</v>
      </c>
      <c r="C418" s="71" t="s">
        <v>490</v>
      </c>
      <c r="D418" s="71" t="s">
        <v>494</v>
      </c>
      <c r="E418" s="71" t="s">
        <v>470</v>
      </c>
      <c r="F418" s="72">
        <v>8000</v>
      </c>
      <c r="G418" s="72">
        <v>0</v>
      </c>
      <c r="H418" s="72">
        <v>0</v>
      </c>
    </row>
    <row r="419" spans="1:8" ht="60" x14ac:dyDescent="0.2">
      <c r="A419" s="70" t="s">
        <v>694</v>
      </c>
      <c r="B419" s="71" t="s">
        <v>630</v>
      </c>
      <c r="C419" s="71" t="s">
        <v>490</v>
      </c>
      <c r="D419" s="71" t="s">
        <v>496</v>
      </c>
      <c r="E419" s="71" t="s">
        <v>217</v>
      </c>
      <c r="F419" s="72">
        <v>150000</v>
      </c>
      <c r="G419" s="72">
        <v>150000</v>
      </c>
      <c r="H419" s="72">
        <v>150000</v>
      </c>
    </row>
    <row r="420" spans="1:8" ht="30" x14ac:dyDescent="0.2">
      <c r="A420" s="70" t="s">
        <v>584</v>
      </c>
      <c r="B420" s="71" t="s">
        <v>630</v>
      </c>
      <c r="C420" s="71" t="s">
        <v>490</v>
      </c>
      <c r="D420" s="71" t="s">
        <v>496</v>
      </c>
      <c r="E420" s="71" t="s">
        <v>415</v>
      </c>
      <c r="F420" s="72">
        <v>150000</v>
      </c>
      <c r="G420" s="72">
        <v>150000</v>
      </c>
      <c r="H420" s="72">
        <v>150000</v>
      </c>
    </row>
    <row r="421" spans="1:8" ht="30" x14ac:dyDescent="0.2">
      <c r="A421" s="70" t="s">
        <v>683</v>
      </c>
      <c r="B421" s="71" t="s">
        <v>630</v>
      </c>
      <c r="C421" s="71" t="s">
        <v>490</v>
      </c>
      <c r="D421" s="71" t="s">
        <v>496</v>
      </c>
      <c r="E421" s="71" t="s">
        <v>470</v>
      </c>
      <c r="F421" s="72">
        <v>150000</v>
      </c>
      <c r="G421" s="72">
        <v>150000</v>
      </c>
      <c r="H421" s="72">
        <v>150000</v>
      </c>
    </row>
    <row r="422" spans="1:8" ht="45" x14ac:dyDescent="0.2">
      <c r="A422" s="70" t="s">
        <v>695</v>
      </c>
      <c r="B422" s="71" t="s">
        <v>630</v>
      </c>
      <c r="C422" s="71" t="s">
        <v>490</v>
      </c>
      <c r="D422" s="71" t="s">
        <v>498</v>
      </c>
      <c r="E422" s="71" t="s">
        <v>217</v>
      </c>
      <c r="F422" s="72">
        <v>504000</v>
      </c>
      <c r="G422" s="72">
        <v>504000</v>
      </c>
      <c r="H422" s="72">
        <v>504000</v>
      </c>
    </row>
    <row r="423" spans="1:8" ht="30" x14ac:dyDescent="0.2">
      <c r="A423" s="70" t="s">
        <v>584</v>
      </c>
      <c r="B423" s="71" t="s">
        <v>630</v>
      </c>
      <c r="C423" s="71" t="s">
        <v>490</v>
      </c>
      <c r="D423" s="71" t="s">
        <v>498</v>
      </c>
      <c r="E423" s="71" t="s">
        <v>415</v>
      </c>
      <c r="F423" s="72">
        <v>504000</v>
      </c>
      <c r="G423" s="72">
        <v>504000</v>
      </c>
      <c r="H423" s="72">
        <v>504000</v>
      </c>
    </row>
    <row r="424" spans="1:8" ht="15" x14ac:dyDescent="0.2">
      <c r="A424" s="70" t="s">
        <v>696</v>
      </c>
      <c r="B424" s="71" t="s">
        <v>630</v>
      </c>
      <c r="C424" s="71" t="s">
        <v>490</v>
      </c>
      <c r="D424" s="71" t="s">
        <v>498</v>
      </c>
      <c r="E424" s="71" t="s">
        <v>500</v>
      </c>
      <c r="F424" s="72">
        <v>504000</v>
      </c>
      <c r="G424" s="72">
        <v>504000</v>
      </c>
      <c r="H424" s="72">
        <v>504000</v>
      </c>
    </row>
    <row r="425" spans="1:8" ht="45" x14ac:dyDescent="0.2">
      <c r="A425" s="70" t="s">
        <v>697</v>
      </c>
      <c r="B425" s="71" t="s">
        <v>630</v>
      </c>
      <c r="C425" s="71" t="s">
        <v>490</v>
      </c>
      <c r="D425" s="71" t="s">
        <v>504</v>
      </c>
      <c r="E425" s="71" t="s">
        <v>217</v>
      </c>
      <c r="F425" s="72">
        <v>23000</v>
      </c>
      <c r="G425" s="72">
        <v>23000</v>
      </c>
      <c r="H425" s="72">
        <v>23000</v>
      </c>
    </row>
    <row r="426" spans="1:8" ht="45" x14ac:dyDescent="0.2">
      <c r="A426" s="70" t="s">
        <v>551</v>
      </c>
      <c r="B426" s="71" t="s">
        <v>630</v>
      </c>
      <c r="C426" s="71" t="s">
        <v>490</v>
      </c>
      <c r="D426" s="71" t="s">
        <v>504</v>
      </c>
      <c r="E426" s="71" t="s">
        <v>232</v>
      </c>
      <c r="F426" s="72">
        <v>23000</v>
      </c>
      <c r="G426" s="72">
        <v>23000</v>
      </c>
      <c r="H426" s="72">
        <v>23000</v>
      </c>
    </row>
    <row r="427" spans="1:8" ht="45" x14ac:dyDescent="0.2">
      <c r="A427" s="70" t="s">
        <v>552</v>
      </c>
      <c r="B427" s="71" t="s">
        <v>630</v>
      </c>
      <c r="C427" s="71" t="s">
        <v>490</v>
      </c>
      <c r="D427" s="71" t="s">
        <v>504</v>
      </c>
      <c r="E427" s="71" t="s">
        <v>234</v>
      </c>
      <c r="F427" s="72">
        <v>23000</v>
      </c>
      <c r="G427" s="72">
        <v>23000</v>
      </c>
      <c r="H427" s="72">
        <v>23000</v>
      </c>
    </row>
    <row r="428" spans="1:8" ht="28.5" x14ac:dyDescent="0.2">
      <c r="A428" s="67" t="s">
        <v>973</v>
      </c>
      <c r="B428" s="68" t="s">
        <v>698</v>
      </c>
      <c r="C428" s="68" t="s">
        <v>546</v>
      </c>
      <c r="D428" s="68" t="s">
        <v>216</v>
      </c>
      <c r="E428" s="239" t="s">
        <v>217</v>
      </c>
      <c r="F428" s="69">
        <v>735705979.24000001</v>
      </c>
      <c r="G428" s="69">
        <v>715180598.65999997</v>
      </c>
      <c r="H428" s="69">
        <v>675015199.15999997</v>
      </c>
    </row>
    <row r="429" spans="1:8" ht="15" x14ac:dyDescent="0.2">
      <c r="A429" s="70" t="s">
        <v>574</v>
      </c>
      <c r="B429" s="71" t="s">
        <v>698</v>
      </c>
      <c r="C429" s="71" t="s">
        <v>314</v>
      </c>
      <c r="D429" s="71" t="s">
        <v>216</v>
      </c>
      <c r="E429" s="71" t="s">
        <v>217</v>
      </c>
      <c r="F429" s="72">
        <v>260589</v>
      </c>
      <c r="G429" s="72">
        <v>260589</v>
      </c>
      <c r="H429" s="72">
        <v>260589</v>
      </c>
    </row>
    <row r="430" spans="1:8" ht="30" x14ac:dyDescent="0.2">
      <c r="A430" s="70" t="s">
        <v>575</v>
      </c>
      <c r="B430" s="71" t="s">
        <v>698</v>
      </c>
      <c r="C430" s="71" t="s">
        <v>342</v>
      </c>
      <c r="D430" s="71" t="s">
        <v>216</v>
      </c>
      <c r="E430" s="71" t="s">
        <v>217</v>
      </c>
      <c r="F430" s="72">
        <v>260589</v>
      </c>
      <c r="G430" s="72">
        <v>260589</v>
      </c>
      <c r="H430" s="72">
        <v>260589</v>
      </c>
    </row>
    <row r="431" spans="1:8" ht="45" x14ac:dyDescent="0.2">
      <c r="A431" s="70" t="s">
        <v>974</v>
      </c>
      <c r="B431" s="71" t="s">
        <v>698</v>
      </c>
      <c r="C431" s="71" t="s">
        <v>342</v>
      </c>
      <c r="D431" s="71" t="s">
        <v>346</v>
      </c>
      <c r="E431" s="71" t="s">
        <v>217</v>
      </c>
      <c r="F431" s="72">
        <v>260589</v>
      </c>
      <c r="G431" s="72">
        <v>260589</v>
      </c>
      <c r="H431" s="72">
        <v>260589</v>
      </c>
    </row>
    <row r="432" spans="1:8" ht="45" x14ac:dyDescent="0.2">
      <c r="A432" s="70" t="s">
        <v>579</v>
      </c>
      <c r="B432" s="71" t="s">
        <v>698</v>
      </c>
      <c r="C432" s="71" t="s">
        <v>342</v>
      </c>
      <c r="D432" s="71" t="s">
        <v>346</v>
      </c>
      <c r="E432" s="71" t="s">
        <v>273</v>
      </c>
      <c r="F432" s="72">
        <v>260589</v>
      </c>
      <c r="G432" s="72">
        <v>260589</v>
      </c>
      <c r="H432" s="72">
        <v>260589</v>
      </c>
    </row>
    <row r="433" spans="1:8" ht="30" x14ac:dyDescent="0.2">
      <c r="A433" s="70" t="s">
        <v>580</v>
      </c>
      <c r="B433" s="71" t="s">
        <v>698</v>
      </c>
      <c r="C433" s="71" t="s">
        <v>342</v>
      </c>
      <c r="D433" s="71" t="s">
        <v>346</v>
      </c>
      <c r="E433" s="71" t="s">
        <v>275</v>
      </c>
      <c r="F433" s="72">
        <v>260589</v>
      </c>
      <c r="G433" s="72">
        <v>260589</v>
      </c>
      <c r="H433" s="72">
        <v>260589</v>
      </c>
    </row>
    <row r="434" spans="1:8" ht="15" x14ac:dyDescent="0.2">
      <c r="A434" s="70" t="s">
        <v>576</v>
      </c>
      <c r="B434" s="71" t="s">
        <v>698</v>
      </c>
      <c r="C434" s="71" t="s">
        <v>380</v>
      </c>
      <c r="D434" s="71" t="s">
        <v>216</v>
      </c>
      <c r="E434" s="71" t="s">
        <v>217</v>
      </c>
      <c r="F434" s="72">
        <v>729117946.24000001</v>
      </c>
      <c r="G434" s="72">
        <v>708592565.65999997</v>
      </c>
      <c r="H434" s="72">
        <v>668427166.15999997</v>
      </c>
    </row>
    <row r="435" spans="1:8" ht="15" x14ac:dyDescent="0.2">
      <c r="A435" s="70" t="s">
        <v>677</v>
      </c>
      <c r="B435" s="71" t="s">
        <v>698</v>
      </c>
      <c r="C435" s="71" t="s">
        <v>382</v>
      </c>
      <c r="D435" s="71" t="s">
        <v>216</v>
      </c>
      <c r="E435" s="71" t="s">
        <v>217</v>
      </c>
      <c r="F435" s="72">
        <v>191214792.68000001</v>
      </c>
      <c r="G435" s="72">
        <v>190837320.68000001</v>
      </c>
      <c r="H435" s="72">
        <v>190837320.68000001</v>
      </c>
    </row>
    <row r="436" spans="1:8" ht="105" x14ac:dyDescent="0.2">
      <c r="A436" s="70" t="s">
        <v>891</v>
      </c>
      <c r="B436" s="71" t="s">
        <v>698</v>
      </c>
      <c r="C436" s="71" t="s">
        <v>382</v>
      </c>
      <c r="D436" s="71" t="s">
        <v>845</v>
      </c>
      <c r="E436" s="71" t="s">
        <v>217</v>
      </c>
      <c r="F436" s="72">
        <v>171215256</v>
      </c>
      <c r="G436" s="72">
        <v>171215256</v>
      </c>
      <c r="H436" s="72">
        <v>171215256</v>
      </c>
    </row>
    <row r="437" spans="1:8" ht="45" x14ac:dyDescent="0.2">
      <c r="A437" s="70" t="s">
        <v>579</v>
      </c>
      <c r="B437" s="71" t="s">
        <v>698</v>
      </c>
      <c r="C437" s="71" t="s">
        <v>382</v>
      </c>
      <c r="D437" s="71" t="s">
        <v>845</v>
      </c>
      <c r="E437" s="71" t="s">
        <v>273</v>
      </c>
      <c r="F437" s="72">
        <v>171215256</v>
      </c>
      <c r="G437" s="72">
        <v>171215256</v>
      </c>
      <c r="H437" s="72">
        <v>171215256</v>
      </c>
    </row>
    <row r="438" spans="1:8" ht="30" x14ac:dyDescent="0.2">
      <c r="A438" s="70" t="s">
        <v>580</v>
      </c>
      <c r="B438" s="71" t="s">
        <v>698</v>
      </c>
      <c r="C438" s="71" t="s">
        <v>382</v>
      </c>
      <c r="D438" s="71" t="s">
        <v>845</v>
      </c>
      <c r="E438" s="71" t="s">
        <v>275</v>
      </c>
      <c r="F438" s="72">
        <v>149472496</v>
      </c>
      <c r="G438" s="72">
        <v>149472496</v>
      </c>
      <c r="H438" s="72">
        <v>149472496</v>
      </c>
    </row>
    <row r="439" spans="1:8" ht="30" x14ac:dyDescent="0.2">
      <c r="A439" s="70" t="s">
        <v>611</v>
      </c>
      <c r="B439" s="71" t="s">
        <v>698</v>
      </c>
      <c r="C439" s="71" t="s">
        <v>382</v>
      </c>
      <c r="D439" s="71" t="s">
        <v>845</v>
      </c>
      <c r="E439" s="71" t="s">
        <v>384</v>
      </c>
      <c r="F439" s="72">
        <v>21742760</v>
      </c>
      <c r="G439" s="72">
        <v>21742760</v>
      </c>
      <c r="H439" s="72">
        <v>21742760</v>
      </c>
    </row>
    <row r="440" spans="1:8" ht="30" x14ac:dyDescent="0.2">
      <c r="A440" s="70" t="s">
        <v>699</v>
      </c>
      <c r="B440" s="71" t="s">
        <v>698</v>
      </c>
      <c r="C440" s="71" t="s">
        <v>382</v>
      </c>
      <c r="D440" s="71" t="s">
        <v>386</v>
      </c>
      <c r="E440" s="71" t="s">
        <v>217</v>
      </c>
      <c r="F440" s="72">
        <v>8157216.6799999997</v>
      </c>
      <c r="G440" s="72">
        <v>7779744.6799999997</v>
      </c>
      <c r="H440" s="72">
        <v>7779744.6799999997</v>
      </c>
    </row>
    <row r="441" spans="1:8" ht="45" x14ac:dyDescent="0.2">
      <c r="A441" s="70" t="s">
        <v>579</v>
      </c>
      <c r="B441" s="71" t="s">
        <v>698</v>
      </c>
      <c r="C441" s="71" t="s">
        <v>382</v>
      </c>
      <c r="D441" s="71" t="s">
        <v>386</v>
      </c>
      <c r="E441" s="71" t="s">
        <v>273</v>
      </c>
      <c r="F441" s="72">
        <v>8157216.6799999997</v>
      </c>
      <c r="G441" s="72">
        <v>7779744.6799999997</v>
      </c>
      <c r="H441" s="72">
        <v>7779744.6799999997</v>
      </c>
    </row>
    <row r="442" spans="1:8" ht="30" x14ac:dyDescent="0.2">
      <c r="A442" s="70" t="s">
        <v>580</v>
      </c>
      <c r="B442" s="71" t="s">
        <v>698</v>
      </c>
      <c r="C442" s="71" t="s">
        <v>382</v>
      </c>
      <c r="D442" s="71" t="s">
        <v>386</v>
      </c>
      <c r="E442" s="71" t="s">
        <v>275</v>
      </c>
      <c r="F442" s="72">
        <v>5675220</v>
      </c>
      <c r="G442" s="72">
        <v>5675220</v>
      </c>
      <c r="H442" s="72">
        <v>5675220</v>
      </c>
    </row>
    <row r="443" spans="1:8" ht="30" x14ac:dyDescent="0.2">
      <c r="A443" s="70" t="s">
        <v>611</v>
      </c>
      <c r="B443" s="71" t="s">
        <v>698</v>
      </c>
      <c r="C443" s="71" t="s">
        <v>382</v>
      </c>
      <c r="D443" s="71" t="s">
        <v>386</v>
      </c>
      <c r="E443" s="71" t="s">
        <v>384</v>
      </c>
      <c r="F443" s="72">
        <v>2481996.6800000002</v>
      </c>
      <c r="G443" s="72">
        <v>2104524.6800000002</v>
      </c>
      <c r="H443" s="72">
        <v>2104524.6800000002</v>
      </c>
    </row>
    <row r="444" spans="1:8" ht="15" x14ac:dyDescent="0.2">
      <c r="A444" s="70" t="s">
        <v>700</v>
      </c>
      <c r="B444" s="71" t="s">
        <v>698</v>
      </c>
      <c r="C444" s="71" t="s">
        <v>382</v>
      </c>
      <c r="D444" s="71" t="s">
        <v>388</v>
      </c>
      <c r="E444" s="71" t="s">
        <v>217</v>
      </c>
      <c r="F444" s="72">
        <v>11842320</v>
      </c>
      <c r="G444" s="72">
        <v>11842320</v>
      </c>
      <c r="H444" s="72">
        <v>11842320</v>
      </c>
    </row>
    <row r="445" spans="1:8" ht="45" x14ac:dyDescent="0.2">
      <c r="A445" s="70" t="s">
        <v>579</v>
      </c>
      <c r="B445" s="71" t="s">
        <v>698</v>
      </c>
      <c r="C445" s="71" t="s">
        <v>382</v>
      </c>
      <c r="D445" s="71" t="s">
        <v>388</v>
      </c>
      <c r="E445" s="71" t="s">
        <v>273</v>
      </c>
      <c r="F445" s="72">
        <v>11842320</v>
      </c>
      <c r="G445" s="72">
        <v>11842320</v>
      </c>
      <c r="H445" s="72">
        <v>11842320</v>
      </c>
    </row>
    <row r="446" spans="1:8" ht="30" x14ac:dyDescent="0.2">
      <c r="A446" s="70" t="s">
        <v>580</v>
      </c>
      <c r="B446" s="71" t="s">
        <v>698</v>
      </c>
      <c r="C446" s="71" t="s">
        <v>382</v>
      </c>
      <c r="D446" s="71" t="s">
        <v>388</v>
      </c>
      <c r="E446" s="71" t="s">
        <v>275</v>
      </c>
      <c r="F446" s="72">
        <v>10757040</v>
      </c>
      <c r="G446" s="72">
        <v>10757040</v>
      </c>
      <c r="H446" s="72">
        <v>10757040</v>
      </c>
    </row>
    <row r="447" spans="1:8" ht="30" x14ac:dyDescent="0.2">
      <c r="A447" s="70" t="s">
        <v>611</v>
      </c>
      <c r="B447" s="71" t="s">
        <v>698</v>
      </c>
      <c r="C447" s="71" t="s">
        <v>382</v>
      </c>
      <c r="D447" s="71" t="s">
        <v>388</v>
      </c>
      <c r="E447" s="71" t="s">
        <v>384</v>
      </c>
      <c r="F447" s="72">
        <v>1085280</v>
      </c>
      <c r="G447" s="72">
        <v>1085280</v>
      </c>
      <c r="H447" s="72">
        <v>1085280</v>
      </c>
    </row>
    <row r="448" spans="1:8" ht="15" x14ac:dyDescent="0.2">
      <c r="A448" s="70" t="s">
        <v>678</v>
      </c>
      <c r="B448" s="71" t="s">
        <v>698</v>
      </c>
      <c r="C448" s="71" t="s">
        <v>390</v>
      </c>
      <c r="D448" s="71" t="s">
        <v>216</v>
      </c>
      <c r="E448" s="71" t="s">
        <v>217</v>
      </c>
      <c r="F448" s="72">
        <v>465961716.79000002</v>
      </c>
      <c r="G448" s="72">
        <v>452190566.98000002</v>
      </c>
      <c r="H448" s="72">
        <v>430984481.48000002</v>
      </c>
    </row>
    <row r="449" spans="1:8" ht="135" x14ac:dyDescent="0.2">
      <c r="A449" s="70" t="s">
        <v>892</v>
      </c>
      <c r="B449" s="71" t="s">
        <v>698</v>
      </c>
      <c r="C449" s="71" t="s">
        <v>390</v>
      </c>
      <c r="D449" s="71" t="s">
        <v>847</v>
      </c>
      <c r="E449" s="71" t="s">
        <v>217</v>
      </c>
      <c r="F449" s="72">
        <v>375020160</v>
      </c>
      <c r="G449" s="72">
        <v>375020160</v>
      </c>
      <c r="H449" s="72">
        <v>375020160</v>
      </c>
    </row>
    <row r="450" spans="1:8" ht="45" x14ac:dyDescent="0.2">
      <c r="A450" s="70" t="s">
        <v>579</v>
      </c>
      <c r="B450" s="71" t="s">
        <v>698</v>
      </c>
      <c r="C450" s="71" t="s">
        <v>390</v>
      </c>
      <c r="D450" s="71" t="s">
        <v>847</v>
      </c>
      <c r="E450" s="71" t="s">
        <v>273</v>
      </c>
      <c r="F450" s="72">
        <v>375020160</v>
      </c>
      <c r="G450" s="72">
        <v>375020160</v>
      </c>
      <c r="H450" s="72">
        <v>375020160</v>
      </c>
    </row>
    <row r="451" spans="1:8" ht="30" x14ac:dyDescent="0.2">
      <c r="A451" s="70" t="s">
        <v>580</v>
      </c>
      <c r="B451" s="71" t="s">
        <v>698</v>
      </c>
      <c r="C451" s="71" t="s">
        <v>390</v>
      </c>
      <c r="D451" s="71" t="s">
        <v>847</v>
      </c>
      <c r="E451" s="71" t="s">
        <v>275</v>
      </c>
      <c r="F451" s="72">
        <v>375020160</v>
      </c>
      <c r="G451" s="72">
        <v>375020160</v>
      </c>
      <c r="H451" s="72">
        <v>375020160</v>
      </c>
    </row>
    <row r="452" spans="1:8" ht="15" x14ac:dyDescent="0.2">
      <c r="A452" s="70" t="s">
        <v>701</v>
      </c>
      <c r="B452" s="71" t="s">
        <v>698</v>
      </c>
      <c r="C452" s="71" t="s">
        <v>390</v>
      </c>
      <c r="D452" s="71" t="s">
        <v>392</v>
      </c>
      <c r="E452" s="71" t="s">
        <v>217</v>
      </c>
      <c r="F452" s="72">
        <v>80968427.689999998</v>
      </c>
      <c r="G452" s="72">
        <v>63056345.979999997</v>
      </c>
      <c r="H452" s="72">
        <v>41350260.479999997</v>
      </c>
    </row>
    <row r="453" spans="1:8" ht="45" x14ac:dyDescent="0.2">
      <c r="A453" s="70" t="s">
        <v>579</v>
      </c>
      <c r="B453" s="71" t="s">
        <v>698</v>
      </c>
      <c r="C453" s="71" t="s">
        <v>390</v>
      </c>
      <c r="D453" s="71" t="s">
        <v>392</v>
      </c>
      <c r="E453" s="71" t="s">
        <v>273</v>
      </c>
      <c r="F453" s="72">
        <v>80968427.689999998</v>
      </c>
      <c r="G453" s="72">
        <v>63056345.979999997</v>
      </c>
      <c r="H453" s="72">
        <v>41350260.479999997</v>
      </c>
    </row>
    <row r="454" spans="1:8" ht="30" x14ac:dyDescent="0.2">
      <c r="A454" s="70" t="s">
        <v>580</v>
      </c>
      <c r="B454" s="71" t="s">
        <v>698</v>
      </c>
      <c r="C454" s="71" t="s">
        <v>390</v>
      </c>
      <c r="D454" s="71" t="s">
        <v>392</v>
      </c>
      <c r="E454" s="71" t="s">
        <v>275</v>
      </c>
      <c r="F454" s="72">
        <v>80968427.689999998</v>
      </c>
      <c r="G454" s="72">
        <v>63056345.979999997</v>
      </c>
      <c r="H454" s="72">
        <v>41350260.479999997</v>
      </c>
    </row>
    <row r="455" spans="1:8" ht="75" x14ac:dyDescent="0.2">
      <c r="A455" s="70" t="s">
        <v>893</v>
      </c>
      <c r="B455" s="71" t="s">
        <v>698</v>
      </c>
      <c r="C455" s="71" t="s">
        <v>390</v>
      </c>
      <c r="D455" s="71" t="s">
        <v>849</v>
      </c>
      <c r="E455" s="71" t="s">
        <v>217</v>
      </c>
      <c r="F455" s="72">
        <v>180645.16</v>
      </c>
      <c r="G455" s="72">
        <v>1680000</v>
      </c>
      <c r="H455" s="72">
        <v>1680000</v>
      </c>
    </row>
    <row r="456" spans="1:8" ht="45" x14ac:dyDescent="0.2">
      <c r="A456" s="70" t="s">
        <v>579</v>
      </c>
      <c r="B456" s="71" t="s">
        <v>698</v>
      </c>
      <c r="C456" s="71" t="s">
        <v>390</v>
      </c>
      <c r="D456" s="71" t="s">
        <v>849</v>
      </c>
      <c r="E456" s="71" t="s">
        <v>273</v>
      </c>
      <c r="F456" s="72">
        <v>180645.16</v>
      </c>
      <c r="G456" s="72">
        <v>1680000</v>
      </c>
      <c r="H456" s="72">
        <v>1680000</v>
      </c>
    </row>
    <row r="457" spans="1:8" ht="30" x14ac:dyDescent="0.2">
      <c r="A457" s="70" t="s">
        <v>580</v>
      </c>
      <c r="B457" s="71" t="s">
        <v>698</v>
      </c>
      <c r="C457" s="71" t="s">
        <v>390</v>
      </c>
      <c r="D457" s="71" t="s">
        <v>849</v>
      </c>
      <c r="E457" s="71" t="s">
        <v>275</v>
      </c>
      <c r="F457" s="72">
        <v>180645.16</v>
      </c>
      <c r="G457" s="72">
        <v>1680000</v>
      </c>
      <c r="H457" s="72">
        <v>1680000</v>
      </c>
    </row>
    <row r="458" spans="1:8" ht="60" x14ac:dyDescent="0.2">
      <c r="A458" s="70" t="s">
        <v>894</v>
      </c>
      <c r="B458" s="71" t="s">
        <v>698</v>
      </c>
      <c r="C458" s="71" t="s">
        <v>390</v>
      </c>
      <c r="D458" s="71" t="s">
        <v>851</v>
      </c>
      <c r="E458" s="71" t="s">
        <v>217</v>
      </c>
      <c r="F458" s="72">
        <v>358422.94</v>
      </c>
      <c r="G458" s="72">
        <v>3000000</v>
      </c>
      <c r="H458" s="72">
        <v>3500000</v>
      </c>
    </row>
    <row r="459" spans="1:8" ht="45" x14ac:dyDescent="0.2">
      <c r="A459" s="70" t="s">
        <v>579</v>
      </c>
      <c r="B459" s="71" t="s">
        <v>698</v>
      </c>
      <c r="C459" s="71" t="s">
        <v>390</v>
      </c>
      <c r="D459" s="71" t="s">
        <v>851</v>
      </c>
      <c r="E459" s="71" t="s">
        <v>273</v>
      </c>
      <c r="F459" s="72">
        <v>358422.94</v>
      </c>
      <c r="G459" s="72">
        <v>3000000</v>
      </c>
      <c r="H459" s="72">
        <v>3500000</v>
      </c>
    </row>
    <row r="460" spans="1:8" ht="30" x14ac:dyDescent="0.2">
      <c r="A460" s="70" t="s">
        <v>580</v>
      </c>
      <c r="B460" s="71" t="s">
        <v>698</v>
      </c>
      <c r="C460" s="71" t="s">
        <v>390</v>
      </c>
      <c r="D460" s="71" t="s">
        <v>851</v>
      </c>
      <c r="E460" s="71" t="s">
        <v>275</v>
      </c>
      <c r="F460" s="72">
        <v>358422.94</v>
      </c>
      <c r="G460" s="72">
        <v>3000000</v>
      </c>
      <c r="H460" s="72">
        <v>3500000</v>
      </c>
    </row>
    <row r="461" spans="1:8" ht="15" x14ac:dyDescent="0.2">
      <c r="A461" s="70" t="s">
        <v>700</v>
      </c>
      <c r="B461" s="71" t="s">
        <v>698</v>
      </c>
      <c r="C461" s="71" t="s">
        <v>390</v>
      </c>
      <c r="D461" s="71" t="s">
        <v>388</v>
      </c>
      <c r="E461" s="71" t="s">
        <v>217</v>
      </c>
      <c r="F461" s="72">
        <v>9199701</v>
      </c>
      <c r="G461" s="72">
        <v>9199701</v>
      </c>
      <c r="H461" s="72">
        <v>9199701</v>
      </c>
    </row>
    <row r="462" spans="1:8" ht="45" x14ac:dyDescent="0.2">
      <c r="A462" s="70" t="s">
        <v>579</v>
      </c>
      <c r="B462" s="71" t="s">
        <v>698</v>
      </c>
      <c r="C462" s="71" t="s">
        <v>390</v>
      </c>
      <c r="D462" s="71" t="s">
        <v>388</v>
      </c>
      <c r="E462" s="71" t="s">
        <v>273</v>
      </c>
      <c r="F462" s="72">
        <v>9199701</v>
      </c>
      <c r="G462" s="72">
        <v>9199701</v>
      </c>
      <c r="H462" s="72">
        <v>9199701</v>
      </c>
    </row>
    <row r="463" spans="1:8" ht="30" x14ac:dyDescent="0.2">
      <c r="A463" s="70" t="s">
        <v>580</v>
      </c>
      <c r="B463" s="71" t="s">
        <v>698</v>
      </c>
      <c r="C463" s="71" t="s">
        <v>390</v>
      </c>
      <c r="D463" s="71" t="s">
        <v>388</v>
      </c>
      <c r="E463" s="71" t="s">
        <v>275</v>
      </c>
      <c r="F463" s="72">
        <v>9199701</v>
      </c>
      <c r="G463" s="72">
        <v>9199701</v>
      </c>
      <c r="H463" s="72">
        <v>9199701</v>
      </c>
    </row>
    <row r="464" spans="1:8" ht="60" x14ac:dyDescent="0.2">
      <c r="A464" s="70" t="s">
        <v>702</v>
      </c>
      <c r="B464" s="71" t="s">
        <v>698</v>
      </c>
      <c r="C464" s="71" t="s">
        <v>390</v>
      </c>
      <c r="D464" s="71" t="s">
        <v>395</v>
      </c>
      <c r="E464" s="71" t="s">
        <v>217</v>
      </c>
      <c r="F464" s="72">
        <v>234360</v>
      </c>
      <c r="G464" s="72">
        <v>234360</v>
      </c>
      <c r="H464" s="72">
        <v>234360</v>
      </c>
    </row>
    <row r="465" spans="1:8" ht="45" x14ac:dyDescent="0.2">
      <c r="A465" s="70" t="s">
        <v>579</v>
      </c>
      <c r="B465" s="71" t="s">
        <v>698</v>
      </c>
      <c r="C465" s="71" t="s">
        <v>390</v>
      </c>
      <c r="D465" s="71" t="s">
        <v>395</v>
      </c>
      <c r="E465" s="71" t="s">
        <v>273</v>
      </c>
      <c r="F465" s="72">
        <v>234360</v>
      </c>
      <c r="G465" s="72">
        <v>234360</v>
      </c>
      <c r="H465" s="72">
        <v>234360</v>
      </c>
    </row>
    <row r="466" spans="1:8" ht="30" x14ac:dyDescent="0.2">
      <c r="A466" s="70" t="s">
        <v>580</v>
      </c>
      <c r="B466" s="71" t="s">
        <v>698</v>
      </c>
      <c r="C466" s="71" t="s">
        <v>390</v>
      </c>
      <c r="D466" s="71" t="s">
        <v>395</v>
      </c>
      <c r="E466" s="71" t="s">
        <v>275</v>
      </c>
      <c r="F466" s="72">
        <v>234360</v>
      </c>
      <c r="G466" s="72">
        <v>234360</v>
      </c>
      <c r="H466" s="72">
        <v>234360</v>
      </c>
    </row>
    <row r="467" spans="1:8" ht="15" x14ac:dyDescent="0.2">
      <c r="A467" s="70" t="s">
        <v>577</v>
      </c>
      <c r="B467" s="71" t="s">
        <v>698</v>
      </c>
      <c r="C467" s="71" t="s">
        <v>401</v>
      </c>
      <c r="D467" s="71" t="s">
        <v>216</v>
      </c>
      <c r="E467" s="71" t="s">
        <v>217</v>
      </c>
      <c r="F467" s="72">
        <v>6102568.7699999996</v>
      </c>
      <c r="G467" s="72">
        <v>5725810</v>
      </c>
      <c r="H467" s="72">
        <v>5725810</v>
      </c>
    </row>
    <row r="468" spans="1:8" ht="30" x14ac:dyDescent="0.2">
      <c r="A468" s="70" t="s">
        <v>703</v>
      </c>
      <c r="B468" s="71" t="s">
        <v>698</v>
      </c>
      <c r="C468" s="71" t="s">
        <v>401</v>
      </c>
      <c r="D468" s="71" t="s">
        <v>403</v>
      </c>
      <c r="E468" s="71" t="s">
        <v>217</v>
      </c>
      <c r="F468" s="72">
        <v>5725810</v>
      </c>
      <c r="G468" s="72">
        <v>5725810</v>
      </c>
      <c r="H468" s="72">
        <v>5725810</v>
      </c>
    </row>
    <row r="469" spans="1:8" ht="45" x14ac:dyDescent="0.2">
      <c r="A469" s="70" t="s">
        <v>579</v>
      </c>
      <c r="B469" s="71" t="s">
        <v>698</v>
      </c>
      <c r="C469" s="71" t="s">
        <v>401</v>
      </c>
      <c r="D469" s="71" t="s">
        <v>403</v>
      </c>
      <c r="E469" s="71" t="s">
        <v>273</v>
      </c>
      <c r="F469" s="72">
        <v>5725810</v>
      </c>
      <c r="G469" s="72">
        <v>5725810</v>
      </c>
      <c r="H469" s="72">
        <v>5725810</v>
      </c>
    </row>
    <row r="470" spans="1:8" ht="30" x14ac:dyDescent="0.2">
      <c r="A470" s="70" t="s">
        <v>580</v>
      </c>
      <c r="B470" s="71" t="s">
        <v>698</v>
      </c>
      <c r="C470" s="71" t="s">
        <v>401</v>
      </c>
      <c r="D470" s="71" t="s">
        <v>403</v>
      </c>
      <c r="E470" s="71" t="s">
        <v>275</v>
      </c>
      <c r="F470" s="72">
        <v>5725810</v>
      </c>
      <c r="G470" s="72">
        <v>5725810</v>
      </c>
      <c r="H470" s="72">
        <v>5725810</v>
      </c>
    </row>
    <row r="471" spans="1:8" ht="30" x14ac:dyDescent="0.2">
      <c r="A471" s="70" t="s">
        <v>612</v>
      </c>
      <c r="B471" s="71" t="s">
        <v>698</v>
      </c>
      <c r="C471" s="71" t="s">
        <v>401</v>
      </c>
      <c r="D471" s="71" t="s">
        <v>854</v>
      </c>
      <c r="E471" s="71" t="s">
        <v>217</v>
      </c>
      <c r="F471" s="72">
        <v>28874.77</v>
      </c>
      <c r="G471" s="72">
        <v>0</v>
      </c>
      <c r="H471" s="72">
        <v>0</v>
      </c>
    </row>
    <row r="472" spans="1:8" ht="45" x14ac:dyDescent="0.2">
      <c r="A472" s="70" t="s">
        <v>579</v>
      </c>
      <c r="B472" s="71" t="s">
        <v>698</v>
      </c>
      <c r="C472" s="71" t="s">
        <v>401</v>
      </c>
      <c r="D472" s="71" t="s">
        <v>854</v>
      </c>
      <c r="E472" s="71" t="s">
        <v>273</v>
      </c>
      <c r="F472" s="72">
        <v>28874.77</v>
      </c>
      <c r="G472" s="72">
        <v>0</v>
      </c>
      <c r="H472" s="72">
        <v>0</v>
      </c>
    </row>
    <row r="473" spans="1:8" ht="30" x14ac:dyDescent="0.2">
      <c r="A473" s="70" t="s">
        <v>580</v>
      </c>
      <c r="B473" s="71" t="s">
        <v>698</v>
      </c>
      <c r="C473" s="71" t="s">
        <v>401</v>
      </c>
      <c r="D473" s="71" t="s">
        <v>854</v>
      </c>
      <c r="E473" s="71" t="s">
        <v>275</v>
      </c>
      <c r="F473" s="72">
        <v>28874.77</v>
      </c>
      <c r="G473" s="72">
        <v>0</v>
      </c>
      <c r="H473" s="72">
        <v>0</v>
      </c>
    </row>
    <row r="474" spans="1:8" ht="75" x14ac:dyDescent="0.2">
      <c r="A474" s="70" t="s">
        <v>820</v>
      </c>
      <c r="B474" s="71" t="s">
        <v>698</v>
      </c>
      <c r="C474" s="71" t="s">
        <v>401</v>
      </c>
      <c r="D474" s="71" t="s">
        <v>814</v>
      </c>
      <c r="E474" s="71" t="s">
        <v>217</v>
      </c>
      <c r="F474" s="72">
        <v>347884</v>
      </c>
      <c r="G474" s="72">
        <v>0</v>
      </c>
      <c r="H474" s="72">
        <v>0</v>
      </c>
    </row>
    <row r="475" spans="1:8" ht="45" x14ac:dyDescent="0.2">
      <c r="A475" s="70" t="s">
        <v>579</v>
      </c>
      <c r="B475" s="71" t="s">
        <v>698</v>
      </c>
      <c r="C475" s="71" t="s">
        <v>401</v>
      </c>
      <c r="D475" s="71" t="s">
        <v>814</v>
      </c>
      <c r="E475" s="71" t="s">
        <v>273</v>
      </c>
      <c r="F475" s="72">
        <v>347884</v>
      </c>
      <c r="G475" s="72">
        <v>0</v>
      </c>
      <c r="H475" s="72">
        <v>0</v>
      </c>
    </row>
    <row r="476" spans="1:8" ht="30" x14ac:dyDescent="0.2">
      <c r="A476" s="70" t="s">
        <v>580</v>
      </c>
      <c r="B476" s="71" t="s">
        <v>698</v>
      </c>
      <c r="C476" s="71" t="s">
        <v>401</v>
      </c>
      <c r="D476" s="71" t="s">
        <v>814</v>
      </c>
      <c r="E476" s="71" t="s">
        <v>275</v>
      </c>
      <c r="F476" s="72">
        <v>347884</v>
      </c>
      <c r="G476" s="72">
        <v>0</v>
      </c>
      <c r="H476" s="72">
        <v>0</v>
      </c>
    </row>
    <row r="477" spans="1:8" ht="15" x14ac:dyDescent="0.2">
      <c r="A477" s="70" t="s">
        <v>581</v>
      </c>
      <c r="B477" s="71" t="s">
        <v>698</v>
      </c>
      <c r="C477" s="71" t="s">
        <v>407</v>
      </c>
      <c r="D477" s="71" t="s">
        <v>216</v>
      </c>
      <c r="E477" s="71" t="s">
        <v>217</v>
      </c>
      <c r="F477" s="72">
        <v>2149056</v>
      </c>
      <c r="G477" s="72">
        <v>2149056</v>
      </c>
      <c r="H477" s="72">
        <v>2149056</v>
      </c>
    </row>
    <row r="478" spans="1:8" ht="30" x14ac:dyDescent="0.2">
      <c r="A478" s="70" t="s">
        <v>704</v>
      </c>
      <c r="B478" s="71" t="s">
        <v>698</v>
      </c>
      <c r="C478" s="71" t="s">
        <v>407</v>
      </c>
      <c r="D478" s="71" t="s">
        <v>409</v>
      </c>
      <c r="E478" s="71" t="s">
        <v>217</v>
      </c>
      <c r="F478" s="72">
        <v>2149056</v>
      </c>
      <c r="G478" s="72">
        <v>2149056</v>
      </c>
      <c r="H478" s="72">
        <v>2149056</v>
      </c>
    </row>
    <row r="479" spans="1:8" ht="45" x14ac:dyDescent="0.2">
      <c r="A479" s="70" t="s">
        <v>579</v>
      </c>
      <c r="B479" s="71" t="s">
        <v>698</v>
      </c>
      <c r="C479" s="71" t="s">
        <v>407</v>
      </c>
      <c r="D479" s="71" t="s">
        <v>409</v>
      </c>
      <c r="E479" s="71" t="s">
        <v>273</v>
      </c>
      <c r="F479" s="72">
        <v>2149056</v>
      </c>
      <c r="G479" s="72">
        <v>2149056</v>
      </c>
      <c r="H479" s="72">
        <v>2149056</v>
      </c>
    </row>
    <row r="480" spans="1:8" ht="30" x14ac:dyDescent="0.2">
      <c r="A480" s="70" t="s">
        <v>580</v>
      </c>
      <c r="B480" s="71" t="s">
        <v>698</v>
      </c>
      <c r="C480" s="71" t="s">
        <v>407</v>
      </c>
      <c r="D480" s="71" t="s">
        <v>409</v>
      </c>
      <c r="E480" s="71" t="s">
        <v>275</v>
      </c>
      <c r="F480" s="72">
        <v>2149056</v>
      </c>
      <c r="G480" s="72">
        <v>2149056</v>
      </c>
      <c r="H480" s="72">
        <v>2149056</v>
      </c>
    </row>
    <row r="481" spans="1:8" ht="30" x14ac:dyDescent="0.2">
      <c r="A481" s="70" t="s">
        <v>586</v>
      </c>
      <c r="B481" s="71" t="s">
        <v>698</v>
      </c>
      <c r="C481" s="71" t="s">
        <v>419</v>
      </c>
      <c r="D481" s="71" t="s">
        <v>216</v>
      </c>
      <c r="E481" s="71" t="s">
        <v>217</v>
      </c>
      <c r="F481" s="72">
        <v>63689812</v>
      </c>
      <c r="G481" s="72">
        <v>57689812</v>
      </c>
      <c r="H481" s="72">
        <v>38730498</v>
      </c>
    </row>
    <row r="482" spans="1:8" ht="45" x14ac:dyDescent="0.2">
      <c r="A482" s="70" t="s">
        <v>600</v>
      </c>
      <c r="B482" s="71" t="s">
        <v>698</v>
      </c>
      <c r="C482" s="71" t="s">
        <v>419</v>
      </c>
      <c r="D482" s="71" t="s">
        <v>420</v>
      </c>
      <c r="E482" s="71" t="s">
        <v>217</v>
      </c>
      <c r="F482" s="72">
        <v>2675224</v>
      </c>
      <c r="G482" s="72">
        <v>2675224</v>
      </c>
      <c r="H482" s="72">
        <v>2675224</v>
      </c>
    </row>
    <row r="483" spans="1:8" ht="90" x14ac:dyDescent="0.2">
      <c r="A483" s="70" t="s">
        <v>549</v>
      </c>
      <c r="B483" s="71" t="s">
        <v>698</v>
      </c>
      <c r="C483" s="71" t="s">
        <v>419</v>
      </c>
      <c r="D483" s="71" t="s">
        <v>420</v>
      </c>
      <c r="E483" s="71" t="s">
        <v>223</v>
      </c>
      <c r="F483" s="72">
        <v>2675224</v>
      </c>
      <c r="G483" s="72">
        <v>2675224</v>
      </c>
      <c r="H483" s="72">
        <v>2675224</v>
      </c>
    </row>
    <row r="484" spans="1:8" ht="45" x14ac:dyDescent="0.2">
      <c r="A484" s="70" t="s">
        <v>550</v>
      </c>
      <c r="B484" s="71" t="s">
        <v>698</v>
      </c>
      <c r="C484" s="71" t="s">
        <v>419</v>
      </c>
      <c r="D484" s="71" t="s">
        <v>420</v>
      </c>
      <c r="E484" s="71" t="s">
        <v>225</v>
      </c>
      <c r="F484" s="72">
        <v>2675224</v>
      </c>
      <c r="G484" s="72">
        <v>2675224</v>
      </c>
      <c r="H484" s="72">
        <v>2675224</v>
      </c>
    </row>
    <row r="485" spans="1:8" ht="45" x14ac:dyDescent="0.2">
      <c r="A485" s="70" t="s">
        <v>705</v>
      </c>
      <c r="B485" s="71" t="s">
        <v>698</v>
      </c>
      <c r="C485" s="71" t="s">
        <v>419</v>
      </c>
      <c r="D485" s="71" t="s">
        <v>422</v>
      </c>
      <c r="E485" s="71" t="s">
        <v>217</v>
      </c>
      <c r="F485" s="72">
        <v>4385945</v>
      </c>
      <c r="G485" s="72">
        <v>4385945</v>
      </c>
      <c r="H485" s="72">
        <v>4385945</v>
      </c>
    </row>
    <row r="486" spans="1:8" ht="90" x14ac:dyDescent="0.2">
      <c r="A486" s="70" t="s">
        <v>549</v>
      </c>
      <c r="B486" s="71" t="s">
        <v>698</v>
      </c>
      <c r="C486" s="71" t="s">
        <v>419</v>
      </c>
      <c r="D486" s="71" t="s">
        <v>422</v>
      </c>
      <c r="E486" s="71" t="s">
        <v>223</v>
      </c>
      <c r="F486" s="72">
        <v>4097653</v>
      </c>
      <c r="G486" s="72">
        <v>4097653</v>
      </c>
      <c r="H486" s="72">
        <v>4097653</v>
      </c>
    </row>
    <row r="487" spans="1:8" ht="30" x14ac:dyDescent="0.2">
      <c r="A487" s="70" t="s">
        <v>597</v>
      </c>
      <c r="B487" s="71" t="s">
        <v>698</v>
      </c>
      <c r="C487" s="71" t="s">
        <v>419</v>
      </c>
      <c r="D487" s="71" t="s">
        <v>422</v>
      </c>
      <c r="E487" s="71" t="s">
        <v>304</v>
      </c>
      <c r="F487" s="72">
        <v>4097653</v>
      </c>
      <c r="G487" s="72">
        <v>4097653</v>
      </c>
      <c r="H487" s="72">
        <v>4097653</v>
      </c>
    </row>
    <row r="488" spans="1:8" ht="45" x14ac:dyDescent="0.2">
      <c r="A488" s="70" t="s">
        <v>551</v>
      </c>
      <c r="B488" s="71" t="s">
        <v>698</v>
      </c>
      <c r="C488" s="71" t="s">
        <v>419</v>
      </c>
      <c r="D488" s="71" t="s">
        <v>422</v>
      </c>
      <c r="E488" s="71" t="s">
        <v>232</v>
      </c>
      <c r="F488" s="72">
        <v>288292</v>
      </c>
      <c r="G488" s="72">
        <v>288292</v>
      </c>
      <c r="H488" s="72">
        <v>288292</v>
      </c>
    </row>
    <row r="489" spans="1:8" ht="45" x14ac:dyDescent="0.2">
      <c r="A489" s="70" t="s">
        <v>552</v>
      </c>
      <c r="B489" s="71" t="s">
        <v>698</v>
      </c>
      <c r="C489" s="71" t="s">
        <v>419</v>
      </c>
      <c r="D489" s="71" t="s">
        <v>422</v>
      </c>
      <c r="E489" s="71" t="s">
        <v>234</v>
      </c>
      <c r="F489" s="72">
        <v>288292</v>
      </c>
      <c r="G489" s="72">
        <v>288292</v>
      </c>
      <c r="H489" s="72">
        <v>288292</v>
      </c>
    </row>
    <row r="490" spans="1:8" ht="45" x14ac:dyDescent="0.2">
      <c r="A490" s="70" t="s">
        <v>895</v>
      </c>
      <c r="B490" s="71" t="s">
        <v>698</v>
      </c>
      <c r="C490" s="71" t="s">
        <v>419</v>
      </c>
      <c r="D490" s="71" t="s">
        <v>393</v>
      </c>
      <c r="E490" s="71" t="s">
        <v>217</v>
      </c>
      <c r="F490" s="72">
        <v>26000000</v>
      </c>
      <c r="G490" s="72">
        <v>20000000</v>
      </c>
      <c r="H490" s="72">
        <v>0</v>
      </c>
    </row>
    <row r="491" spans="1:8" ht="45" x14ac:dyDescent="0.2">
      <c r="A491" s="70" t="s">
        <v>579</v>
      </c>
      <c r="B491" s="71" t="s">
        <v>698</v>
      </c>
      <c r="C491" s="71" t="s">
        <v>419</v>
      </c>
      <c r="D491" s="71" t="s">
        <v>393</v>
      </c>
      <c r="E491" s="71" t="s">
        <v>273</v>
      </c>
      <c r="F491" s="72">
        <v>26000000</v>
      </c>
      <c r="G491" s="72">
        <v>20000000</v>
      </c>
      <c r="H491" s="72">
        <v>0</v>
      </c>
    </row>
    <row r="492" spans="1:8" ht="30" x14ac:dyDescent="0.2">
      <c r="A492" s="70" t="s">
        <v>580</v>
      </c>
      <c r="B492" s="71" t="s">
        <v>698</v>
      </c>
      <c r="C492" s="71" t="s">
        <v>419</v>
      </c>
      <c r="D492" s="71" t="s">
        <v>393</v>
      </c>
      <c r="E492" s="71" t="s">
        <v>275</v>
      </c>
      <c r="F492" s="72">
        <v>26000000</v>
      </c>
      <c r="G492" s="72">
        <v>20000000</v>
      </c>
      <c r="H492" s="72">
        <v>0</v>
      </c>
    </row>
    <row r="493" spans="1:8" ht="45" x14ac:dyDescent="0.2">
      <c r="A493" s="70" t="s">
        <v>821</v>
      </c>
      <c r="B493" s="71" t="s">
        <v>698</v>
      </c>
      <c r="C493" s="71" t="s">
        <v>419</v>
      </c>
      <c r="D493" s="71" t="s">
        <v>812</v>
      </c>
      <c r="E493" s="71" t="s">
        <v>217</v>
      </c>
      <c r="F493" s="72">
        <v>8636384</v>
      </c>
      <c r="G493" s="72">
        <v>8636384</v>
      </c>
      <c r="H493" s="72">
        <v>9677070</v>
      </c>
    </row>
    <row r="494" spans="1:8" ht="45" x14ac:dyDescent="0.2">
      <c r="A494" s="70" t="s">
        <v>579</v>
      </c>
      <c r="B494" s="71" t="s">
        <v>698</v>
      </c>
      <c r="C494" s="71" t="s">
        <v>419</v>
      </c>
      <c r="D494" s="71" t="s">
        <v>812</v>
      </c>
      <c r="E494" s="71" t="s">
        <v>273</v>
      </c>
      <c r="F494" s="72">
        <v>8636384</v>
      </c>
      <c r="G494" s="72">
        <v>8636384</v>
      </c>
      <c r="H494" s="72">
        <v>9677070</v>
      </c>
    </row>
    <row r="495" spans="1:8" ht="30" x14ac:dyDescent="0.2">
      <c r="A495" s="70" t="s">
        <v>580</v>
      </c>
      <c r="B495" s="71" t="s">
        <v>698</v>
      </c>
      <c r="C495" s="71" t="s">
        <v>419</v>
      </c>
      <c r="D495" s="71" t="s">
        <v>812</v>
      </c>
      <c r="E495" s="71" t="s">
        <v>275</v>
      </c>
      <c r="F495" s="72">
        <v>8636384</v>
      </c>
      <c r="G495" s="72">
        <v>8636384</v>
      </c>
      <c r="H495" s="72">
        <v>9677070</v>
      </c>
    </row>
    <row r="496" spans="1:8" ht="60" x14ac:dyDescent="0.2">
      <c r="A496" s="70" t="s">
        <v>706</v>
      </c>
      <c r="B496" s="71" t="s">
        <v>698</v>
      </c>
      <c r="C496" s="71" t="s">
        <v>419</v>
      </c>
      <c r="D496" s="71" t="s">
        <v>424</v>
      </c>
      <c r="E496" s="71" t="s">
        <v>217</v>
      </c>
      <c r="F496" s="72">
        <v>704000</v>
      </c>
      <c r="G496" s="72">
        <v>704000</v>
      </c>
      <c r="H496" s="72">
        <v>704000</v>
      </c>
    </row>
    <row r="497" spans="1:8" ht="90" x14ac:dyDescent="0.2">
      <c r="A497" s="70" t="s">
        <v>549</v>
      </c>
      <c r="B497" s="71" t="s">
        <v>698</v>
      </c>
      <c r="C497" s="71" t="s">
        <v>419</v>
      </c>
      <c r="D497" s="71" t="s">
        <v>424</v>
      </c>
      <c r="E497" s="71" t="s">
        <v>223</v>
      </c>
      <c r="F497" s="72">
        <v>4000</v>
      </c>
      <c r="G497" s="72">
        <v>4000</v>
      </c>
      <c r="H497" s="72">
        <v>4000</v>
      </c>
    </row>
    <row r="498" spans="1:8" ht="30" x14ac:dyDescent="0.2">
      <c r="A498" s="70" t="s">
        <v>597</v>
      </c>
      <c r="B498" s="71" t="s">
        <v>698</v>
      </c>
      <c r="C498" s="71" t="s">
        <v>419</v>
      </c>
      <c r="D498" s="71" t="s">
        <v>424</v>
      </c>
      <c r="E498" s="71" t="s">
        <v>304</v>
      </c>
      <c r="F498" s="72">
        <v>4000</v>
      </c>
      <c r="G498" s="72">
        <v>4000</v>
      </c>
      <c r="H498" s="72">
        <v>4000</v>
      </c>
    </row>
    <row r="499" spans="1:8" ht="45" x14ac:dyDescent="0.2">
      <c r="A499" s="70" t="s">
        <v>551</v>
      </c>
      <c r="B499" s="71" t="s">
        <v>698</v>
      </c>
      <c r="C499" s="71" t="s">
        <v>419</v>
      </c>
      <c r="D499" s="71" t="s">
        <v>424</v>
      </c>
      <c r="E499" s="71" t="s">
        <v>232</v>
      </c>
      <c r="F499" s="72">
        <v>700000</v>
      </c>
      <c r="G499" s="72">
        <v>700000</v>
      </c>
      <c r="H499" s="72">
        <v>700000</v>
      </c>
    </row>
    <row r="500" spans="1:8" ht="45" x14ac:dyDescent="0.2">
      <c r="A500" s="70" t="s">
        <v>552</v>
      </c>
      <c r="B500" s="71" t="s">
        <v>698</v>
      </c>
      <c r="C500" s="71" t="s">
        <v>419</v>
      </c>
      <c r="D500" s="71" t="s">
        <v>424</v>
      </c>
      <c r="E500" s="71" t="s">
        <v>234</v>
      </c>
      <c r="F500" s="72">
        <v>700000</v>
      </c>
      <c r="G500" s="72">
        <v>700000</v>
      </c>
      <c r="H500" s="72">
        <v>700000</v>
      </c>
    </row>
    <row r="501" spans="1:8" ht="30" x14ac:dyDescent="0.2">
      <c r="A501" s="70" t="s">
        <v>582</v>
      </c>
      <c r="B501" s="71" t="s">
        <v>698</v>
      </c>
      <c r="C501" s="71" t="s">
        <v>419</v>
      </c>
      <c r="D501" s="71" t="s">
        <v>425</v>
      </c>
      <c r="E501" s="71" t="s">
        <v>217</v>
      </c>
      <c r="F501" s="72">
        <v>283550</v>
      </c>
      <c r="G501" s="72">
        <v>283550</v>
      </c>
      <c r="H501" s="72">
        <v>283550</v>
      </c>
    </row>
    <row r="502" spans="1:8" ht="90" x14ac:dyDescent="0.2">
      <c r="A502" s="70" t="s">
        <v>549</v>
      </c>
      <c r="B502" s="71" t="s">
        <v>698</v>
      </c>
      <c r="C502" s="71" t="s">
        <v>419</v>
      </c>
      <c r="D502" s="71" t="s">
        <v>425</v>
      </c>
      <c r="E502" s="71" t="s">
        <v>223</v>
      </c>
      <c r="F502" s="72">
        <v>102000</v>
      </c>
      <c r="G502" s="72">
        <v>102000</v>
      </c>
      <c r="H502" s="72">
        <v>102000</v>
      </c>
    </row>
    <row r="503" spans="1:8" ht="30" x14ac:dyDescent="0.2">
      <c r="A503" s="70" t="s">
        <v>597</v>
      </c>
      <c r="B503" s="71" t="s">
        <v>698</v>
      </c>
      <c r="C503" s="71" t="s">
        <v>419</v>
      </c>
      <c r="D503" s="71" t="s">
        <v>425</v>
      </c>
      <c r="E503" s="71" t="s">
        <v>304</v>
      </c>
      <c r="F503" s="72">
        <v>102000</v>
      </c>
      <c r="G503" s="72">
        <v>102000</v>
      </c>
      <c r="H503" s="72">
        <v>102000</v>
      </c>
    </row>
    <row r="504" spans="1:8" ht="45" x14ac:dyDescent="0.2">
      <c r="A504" s="70" t="s">
        <v>551</v>
      </c>
      <c r="B504" s="71" t="s">
        <v>698</v>
      </c>
      <c r="C504" s="71" t="s">
        <v>419</v>
      </c>
      <c r="D504" s="71" t="s">
        <v>425</v>
      </c>
      <c r="E504" s="71" t="s">
        <v>232</v>
      </c>
      <c r="F504" s="72">
        <v>181550</v>
      </c>
      <c r="G504" s="72">
        <v>181550</v>
      </c>
      <c r="H504" s="72">
        <v>181550</v>
      </c>
    </row>
    <row r="505" spans="1:8" ht="45" x14ac:dyDescent="0.2">
      <c r="A505" s="70" t="s">
        <v>552</v>
      </c>
      <c r="B505" s="71" t="s">
        <v>698</v>
      </c>
      <c r="C505" s="71" t="s">
        <v>419</v>
      </c>
      <c r="D505" s="71" t="s">
        <v>425</v>
      </c>
      <c r="E505" s="71" t="s">
        <v>234</v>
      </c>
      <c r="F505" s="72">
        <v>181550</v>
      </c>
      <c r="G505" s="72">
        <v>181550</v>
      </c>
      <c r="H505" s="72">
        <v>181550</v>
      </c>
    </row>
    <row r="506" spans="1:8" ht="15" x14ac:dyDescent="0.2">
      <c r="A506" s="70" t="s">
        <v>583</v>
      </c>
      <c r="B506" s="71" t="s">
        <v>698</v>
      </c>
      <c r="C506" s="71" t="s">
        <v>419</v>
      </c>
      <c r="D506" s="71" t="s">
        <v>426</v>
      </c>
      <c r="E506" s="71" t="s">
        <v>217</v>
      </c>
      <c r="F506" s="72">
        <v>398700</v>
      </c>
      <c r="G506" s="72">
        <v>398700</v>
      </c>
      <c r="H506" s="72">
        <v>398700</v>
      </c>
    </row>
    <row r="507" spans="1:8" ht="30" x14ac:dyDescent="0.2">
      <c r="A507" s="70" t="s">
        <v>584</v>
      </c>
      <c r="B507" s="71" t="s">
        <v>698</v>
      </c>
      <c r="C507" s="71" t="s">
        <v>419</v>
      </c>
      <c r="D507" s="71" t="s">
        <v>426</v>
      </c>
      <c r="E507" s="71" t="s">
        <v>415</v>
      </c>
      <c r="F507" s="72">
        <v>398700</v>
      </c>
      <c r="G507" s="72">
        <v>398700</v>
      </c>
      <c r="H507" s="72">
        <v>398700</v>
      </c>
    </row>
    <row r="508" spans="1:8" ht="33.75" customHeight="1" x14ac:dyDescent="0.2">
      <c r="A508" s="70" t="s">
        <v>585</v>
      </c>
      <c r="B508" s="71" t="s">
        <v>698</v>
      </c>
      <c r="C508" s="71" t="s">
        <v>419</v>
      </c>
      <c r="D508" s="71" t="s">
        <v>426</v>
      </c>
      <c r="E508" s="71" t="s">
        <v>417</v>
      </c>
      <c r="F508" s="72">
        <v>398700</v>
      </c>
      <c r="G508" s="72">
        <v>398700</v>
      </c>
      <c r="H508" s="72">
        <v>398700</v>
      </c>
    </row>
    <row r="509" spans="1:8" ht="153" customHeight="1" x14ac:dyDescent="0.2">
      <c r="A509" s="70" t="s">
        <v>873</v>
      </c>
      <c r="B509" s="71" t="s">
        <v>698</v>
      </c>
      <c r="C509" s="71" t="s">
        <v>419</v>
      </c>
      <c r="D509" s="71" t="s">
        <v>857</v>
      </c>
      <c r="E509" s="71" t="s">
        <v>217</v>
      </c>
      <c r="F509" s="72">
        <v>10072800</v>
      </c>
      <c r="G509" s="72">
        <v>10072800</v>
      </c>
      <c r="H509" s="72">
        <v>10072800</v>
      </c>
    </row>
    <row r="510" spans="1:8" ht="30" x14ac:dyDescent="0.2">
      <c r="A510" s="70" t="s">
        <v>584</v>
      </c>
      <c r="B510" s="71" t="s">
        <v>698</v>
      </c>
      <c r="C510" s="71" t="s">
        <v>419</v>
      </c>
      <c r="D510" s="71" t="s">
        <v>857</v>
      </c>
      <c r="E510" s="71" t="s">
        <v>415</v>
      </c>
      <c r="F510" s="72">
        <v>10072800</v>
      </c>
      <c r="G510" s="72">
        <v>10072800</v>
      </c>
      <c r="H510" s="72">
        <v>10072800</v>
      </c>
    </row>
    <row r="511" spans="1:8" ht="45" x14ac:dyDescent="0.2">
      <c r="A511" s="70" t="s">
        <v>587</v>
      </c>
      <c r="B511" s="71" t="s">
        <v>698</v>
      </c>
      <c r="C511" s="71" t="s">
        <v>419</v>
      </c>
      <c r="D511" s="71" t="s">
        <v>857</v>
      </c>
      <c r="E511" s="71" t="s">
        <v>428</v>
      </c>
      <c r="F511" s="72">
        <v>10072800</v>
      </c>
      <c r="G511" s="72">
        <v>10072800</v>
      </c>
      <c r="H511" s="72">
        <v>10072800</v>
      </c>
    </row>
    <row r="512" spans="1:8" ht="45" x14ac:dyDescent="0.2">
      <c r="A512" s="70" t="s">
        <v>896</v>
      </c>
      <c r="B512" s="71" t="s">
        <v>698</v>
      </c>
      <c r="C512" s="71" t="s">
        <v>419</v>
      </c>
      <c r="D512" s="71" t="s">
        <v>429</v>
      </c>
      <c r="E512" s="71" t="s">
        <v>217</v>
      </c>
      <c r="F512" s="72">
        <v>7294550</v>
      </c>
      <c r="G512" s="72">
        <v>7294550</v>
      </c>
      <c r="H512" s="72">
        <v>7294550</v>
      </c>
    </row>
    <row r="513" spans="1:8" ht="89.25" customHeight="1" x14ac:dyDescent="0.2">
      <c r="A513" s="70" t="s">
        <v>549</v>
      </c>
      <c r="B513" s="71" t="s">
        <v>698</v>
      </c>
      <c r="C513" s="71" t="s">
        <v>419</v>
      </c>
      <c r="D513" s="71" t="s">
        <v>429</v>
      </c>
      <c r="E513" s="71" t="s">
        <v>223</v>
      </c>
      <c r="F513" s="72">
        <v>6715932</v>
      </c>
      <c r="G513" s="72">
        <v>6715932</v>
      </c>
      <c r="H513" s="72">
        <v>6715932</v>
      </c>
    </row>
    <row r="514" spans="1:8" ht="30" x14ac:dyDescent="0.2">
      <c r="A514" s="70" t="s">
        <v>597</v>
      </c>
      <c r="B514" s="71" t="s">
        <v>698</v>
      </c>
      <c r="C514" s="71" t="s">
        <v>419</v>
      </c>
      <c r="D514" s="71" t="s">
        <v>429</v>
      </c>
      <c r="E514" s="71" t="s">
        <v>304</v>
      </c>
      <c r="F514" s="72">
        <v>6715932</v>
      </c>
      <c r="G514" s="72">
        <v>6715932</v>
      </c>
      <c r="H514" s="72">
        <v>6715932</v>
      </c>
    </row>
    <row r="515" spans="1:8" ht="45" x14ac:dyDescent="0.2">
      <c r="A515" s="70" t="s">
        <v>551</v>
      </c>
      <c r="B515" s="71" t="s">
        <v>698</v>
      </c>
      <c r="C515" s="71" t="s">
        <v>419</v>
      </c>
      <c r="D515" s="71" t="s">
        <v>429</v>
      </c>
      <c r="E515" s="71" t="s">
        <v>232</v>
      </c>
      <c r="F515" s="72">
        <v>576858</v>
      </c>
      <c r="G515" s="72">
        <v>576858</v>
      </c>
      <c r="H515" s="72">
        <v>576858</v>
      </c>
    </row>
    <row r="516" spans="1:8" ht="46.5" customHeight="1" x14ac:dyDescent="0.2">
      <c r="A516" s="70" t="s">
        <v>552</v>
      </c>
      <c r="B516" s="71" t="s">
        <v>698</v>
      </c>
      <c r="C516" s="71" t="s">
        <v>419</v>
      </c>
      <c r="D516" s="71" t="s">
        <v>429</v>
      </c>
      <c r="E516" s="71" t="s">
        <v>234</v>
      </c>
      <c r="F516" s="72">
        <v>576858</v>
      </c>
      <c r="G516" s="72">
        <v>576858</v>
      </c>
      <c r="H516" s="72">
        <v>576858</v>
      </c>
    </row>
    <row r="517" spans="1:8" ht="15" x14ac:dyDescent="0.2">
      <c r="A517" s="70" t="s">
        <v>553</v>
      </c>
      <c r="B517" s="71" t="s">
        <v>698</v>
      </c>
      <c r="C517" s="71" t="s">
        <v>419</v>
      </c>
      <c r="D517" s="71" t="s">
        <v>429</v>
      </c>
      <c r="E517" s="71" t="s">
        <v>242</v>
      </c>
      <c r="F517" s="72">
        <v>1760</v>
      </c>
      <c r="G517" s="72">
        <v>1760</v>
      </c>
      <c r="H517" s="72">
        <v>1760</v>
      </c>
    </row>
    <row r="518" spans="1:8" ht="30" x14ac:dyDescent="0.2">
      <c r="A518" s="70" t="s">
        <v>554</v>
      </c>
      <c r="B518" s="71" t="s">
        <v>698</v>
      </c>
      <c r="C518" s="71" t="s">
        <v>419</v>
      </c>
      <c r="D518" s="71" t="s">
        <v>429</v>
      </c>
      <c r="E518" s="71" t="s">
        <v>244</v>
      </c>
      <c r="F518" s="72">
        <v>1760</v>
      </c>
      <c r="G518" s="72">
        <v>1760</v>
      </c>
      <c r="H518" s="72">
        <v>1760</v>
      </c>
    </row>
    <row r="519" spans="1:8" ht="51.75" customHeight="1" x14ac:dyDescent="0.2">
      <c r="A519" s="70" t="s">
        <v>707</v>
      </c>
      <c r="B519" s="71" t="s">
        <v>698</v>
      </c>
      <c r="C519" s="71" t="s">
        <v>419</v>
      </c>
      <c r="D519" s="71" t="s">
        <v>431</v>
      </c>
      <c r="E519" s="71" t="s">
        <v>217</v>
      </c>
      <c r="F519" s="72">
        <v>1081553</v>
      </c>
      <c r="G519" s="72">
        <v>1081553</v>
      </c>
      <c r="H519" s="72">
        <v>1081553</v>
      </c>
    </row>
    <row r="520" spans="1:8" ht="51.75" customHeight="1" x14ac:dyDescent="0.2">
      <c r="A520" s="70" t="s">
        <v>549</v>
      </c>
      <c r="B520" s="71" t="s">
        <v>698</v>
      </c>
      <c r="C520" s="71" t="s">
        <v>419</v>
      </c>
      <c r="D520" s="71" t="s">
        <v>431</v>
      </c>
      <c r="E520" s="71" t="s">
        <v>223</v>
      </c>
      <c r="F520" s="72">
        <v>1078553</v>
      </c>
      <c r="G520" s="72">
        <v>1078553</v>
      </c>
      <c r="H520" s="72">
        <v>1078553</v>
      </c>
    </row>
    <row r="521" spans="1:8" ht="51.75" customHeight="1" x14ac:dyDescent="0.2">
      <c r="A521" s="70" t="s">
        <v>597</v>
      </c>
      <c r="B521" s="71" t="s">
        <v>698</v>
      </c>
      <c r="C521" s="71" t="s">
        <v>419</v>
      </c>
      <c r="D521" s="71" t="s">
        <v>431</v>
      </c>
      <c r="E521" s="71" t="s">
        <v>304</v>
      </c>
      <c r="F521" s="72">
        <v>1078553</v>
      </c>
      <c r="G521" s="72">
        <v>1078553</v>
      </c>
      <c r="H521" s="72">
        <v>1078553</v>
      </c>
    </row>
    <row r="522" spans="1:8" ht="51.75" customHeight="1" x14ac:dyDescent="0.2">
      <c r="A522" s="70" t="s">
        <v>551</v>
      </c>
      <c r="B522" s="71" t="s">
        <v>698</v>
      </c>
      <c r="C522" s="71" t="s">
        <v>419</v>
      </c>
      <c r="D522" s="71" t="s">
        <v>431</v>
      </c>
      <c r="E522" s="71" t="s">
        <v>232</v>
      </c>
      <c r="F522" s="72">
        <v>3000</v>
      </c>
      <c r="G522" s="72">
        <v>3000</v>
      </c>
      <c r="H522" s="72">
        <v>3000</v>
      </c>
    </row>
    <row r="523" spans="1:8" ht="51.75" customHeight="1" x14ac:dyDescent="0.2">
      <c r="A523" s="70" t="s">
        <v>552</v>
      </c>
      <c r="B523" s="71" t="s">
        <v>698</v>
      </c>
      <c r="C523" s="71" t="s">
        <v>419</v>
      </c>
      <c r="D523" s="71" t="s">
        <v>431</v>
      </c>
      <c r="E523" s="71" t="s">
        <v>234</v>
      </c>
      <c r="F523" s="72">
        <v>3000</v>
      </c>
      <c r="G523" s="72">
        <v>3000</v>
      </c>
      <c r="H523" s="72">
        <v>3000</v>
      </c>
    </row>
    <row r="524" spans="1:8" ht="51.75" customHeight="1" x14ac:dyDescent="0.2">
      <c r="A524" s="70" t="s">
        <v>708</v>
      </c>
      <c r="B524" s="71" t="s">
        <v>698</v>
      </c>
      <c r="C524" s="71" t="s">
        <v>419</v>
      </c>
      <c r="D524" s="71" t="s">
        <v>433</v>
      </c>
      <c r="E524" s="71" t="s">
        <v>217</v>
      </c>
      <c r="F524" s="72">
        <v>2157106</v>
      </c>
      <c r="G524" s="72">
        <v>2157106</v>
      </c>
      <c r="H524" s="72">
        <v>2157106</v>
      </c>
    </row>
    <row r="525" spans="1:8" ht="51.75" customHeight="1" x14ac:dyDescent="0.2">
      <c r="A525" s="70" t="s">
        <v>549</v>
      </c>
      <c r="B525" s="71" t="s">
        <v>698</v>
      </c>
      <c r="C525" s="71" t="s">
        <v>419</v>
      </c>
      <c r="D525" s="71" t="s">
        <v>433</v>
      </c>
      <c r="E525" s="71" t="s">
        <v>223</v>
      </c>
      <c r="F525" s="72">
        <v>2157106</v>
      </c>
      <c r="G525" s="72">
        <v>2157106</v>
      </c>
      <c r="H525" s="72">
        <v>2157106</v>
      </c>
    </row>
    <row r="526" spans="1:8" ht="33" customHeight="1" x14ac:dyDescent="0.2">
      <c r="A526" s="70" t="s">
        <v>597</v>
      </c>
      <c r="B526" s="71" t="s">
        <v>698</v>
      </c>
      <c r="C526" s="71" t="s">
        <v>419</v>
      </c>
      <c r="D526" s="71" t="s">
        <v>433</v>
      </c>
      <c r="E526" s="71" t="s">
        <v>304</v>
      </c>
      <c r="F526" s="72">
        <v>2157106</v>
      </c>
      <c r="G526" s="72">
        <v>2157106</v>
      </c>
      <c r="H526" s="72">
        <v>2157106</v>
      </c>
    </row>
    <row r="527" spans="1:8" ht="21" customHeight="1" x14ac:dyDescent="0.2">
      <c r="A527" s="70" t="s">
        <v>604</v>
      </c>
      <c r="B527" s="71" t="s">
        <v>698</v>
      </c>
      <c r="C527" s="71" t="s">
        <v>464</v>
      </c>
      <c r="D527" s="71" t="s">
        <v>216</v>
      </c>
      <c r="E527" s="71" t="s">
        <v>217</v>
      </c>
      <c r="F527" s="72">
        <v>6327444</v>
      </c>
      <c r="G527" s="72">
        <v>6327444</v>
      </c>
      <c r="H527" s="72">
        <v>6327444</v>
      </c>
    </row>
    <row r="528" spans="1:8" ht="25.5" customHeight="1" x14ac:dyDescent="0.2">
      <c r="A528" s="70" t="s">
        <v>687</v>
      </c>
      <c r="B528" s="71" t="s">
        <v>698</v>
      </c>
      <c r="C528" s="71" t="s">
        <v>478</v>
      </c>
      <c r="D528" s="71" t="s">
        <v>216</v>
      </c>
      <c r="E528" s="71" t="s">
        <v>217</v>
      </c>
      <c r="F528" s="72">
        <v>6327444</v>
      </c>
      <c r="G528" s="72">
        <v>6327444</v>
      </c>
      <c r="H528" s="72">
        <v>6327444</v>
      </c>
    </row>
    <row r="529" spans="1:8" ht="93" customHeight="1" x14ac:dyDescent="0.2">
      <c r="A529" s="70" t="s">
        <v>709</v>
      </c>
      <c r="B529" s="71" t="s">
        <v>698</v>
      </c>
      <c r="C529" s="71" t="s">
        <v>478</v>
      </c>
      <c r="D529" s="71" t="s">
        <v>488</v>
      </c>
      <c r="E529" s="71" t="s">
        <v>217</v>
      </c>
      <c r="F529" s="72">
        <v>6327444</v>
      </c>
      <c r="G529" s="72">
        <v>6327444</v>
      </c>
      <c r="H529" s="72">
        <v>6327444</v>
      </c>
    </row>
    <row r="530" spans="1:8" ht="51.75" customHeight="1" x14ac:dyDescent="0.2">
      <c r="A530" s="70" t="s">
        <v>584</v>
      </c>
      <c r="B530" s="71" t="s">
        <v>698</v>
      </c>
      <c r="C530" s="71" t="s">
        <v>478</v>
      </c>
      <c r="D530" s="71" t="s">
        <v>488</v>
      </c>
      <c r="E530" s="71" t="s">
        <v>415</v>
      </c>
      <c r="F530" s="72">
        <v>6327444</v>
      </c>
      <c r="G530" s="72">
        <v>6327444</v>
      </c>
      <c r="H530" s="72">
        <v>6327444</v>
      </c>
    </row>
    <row r="531" spans="1:8" ht="51.75" customHeight="1" x14ac:dyDescent="0.2">
      <c r="A531" s="70" t="s">
        <v>587</v>
      </c>
      <c r="B531" s="71" t="s">
        <v>698</v>
      </c>
      <c r="C531" s="71" t="s">
        <v>478</v>
      </c>
      <c r="D531" s="71" t="s">
        <v>488</v>
      </c>
      <c r="E531" s="71" t="s">
        <v>428</v>
      </c>
      <c r="F531" s="72">
        <v>6327444</v>
      </c>
      <c r="G531" s="72">
        <v>6327444</v>
      </c>
      <c r="H531" s="72">
        <v>6327444</v>
      </c>
    </row>
    <row r="532" spans="1:8" ht="27" customHeight="1" x14ac:dyDescent="0.2">
      <c r="A532" s="67" t="s">
        <v>540</v>
      </c>
      <c r="B532" s="68"/>
      <c r="C532" s="68"/>
      <c r="D532" s="68"/>
      <c r="E532" s="68"/>
      <c r="F532" s="69">
        <v>1356398494.1300001</v>
      </c>
      <c r="G532" s="69">
        <v>1234627873.4400001</v>
      </c>
      <c r="H532" s="69">
        <v>1682359060.0699999</v>
      </c>
    </row>
    <row r="533" spans="1:8" ht="15" x14ac:dyDescent="0.2">
      <c r="A533" s="73"/>
      <c r="B533" s="74"/>
      <c r="C533" s="74"/>
      <c r="D533" s="74"/>
      <c r="E533" s="74"/>
      <c r="F533" s="75"/>
      <c r="G533" s="75"/>
      <c r="H533" s="75"/>
    </row>
    <row r="534" spans="1:8" ht="15" x14ac:dyDescent="0.2">
      <c r="A534" s="73"/>
      <c r="B534" s="74"/>
      <c r="C534" s="74"/>
      <c r="D534" s="74"/>
      <c r="E534" s="74"/>
      <c r="F534" s="75"/>
      <c r="G534" s="75"/>
      <c r="H534" s="75"/>
    </row>
    <row r="535" spans="1:8" ht="15" x14ac:dyDescent="0.2">
      <c r="A535" s="73"/>
      <c r="B535" s="74"/>
      <c r="C535" s="74"/>
      <c r="D535" s="74"/>
      <c r="E535" s="74"/>
      <c r="F535" s="75"/>
      <c r="G535" s="75"/>
      <c r="H535" s="75"/>
    </row>
    <row r="536" spans="1:8" ht="15" x14ac:dyDescent="0.2">
      <c r="A536" s="73"/>
      <c r="B536" s="74"/>
      <c r="C536" s="74"/>
      <c r="D536" s="74"/>
      <c r="E536" s="74"/>
      <c r="F536" s="75"/>
      <c r="G536" s="75"/>
      <c r="H536" s="75"/>
    </row>
    <row r="537" spans="1:8" ht="14.25" x14ac:dyDescent="0.2">
      <c r="A537" s="244"/>
      <c r="B537" s="244"/>
      <c r="C537" s="244"/>
      <c r="D537" s="244"/>
      <c r="E537" s="244"/>
      <c r="F537" s="76"/>
      <c r="G537" s="76"/>
      <c r="H537" s="76"/>
    </row>
  </sheetData>
  <mergeCells count="11">
    <mergeCell ref="A537:E537"/>
    <mergeCell ref="G1:H1"/>
    <mergeCell ref="G2:H2"/>
    <mergeCell ref="G3:H3"/>
    <mergeCell ref="G4:H4"/>
    <mergeCell ref="A6:H6"/>
    <mergeCell ref="A8:A9"/>
    <mergeCell ref="B8:E8"/>
    <mergeCell ref="F8:F9"/>
    <mergeCell ref="G8:G9"/>
    <mergeCell ref="H8:H9"/>
  </mergeCells>
  <pageMargins left="0.70866141732283472" right="0.31496062992125984" top="0.55118110236220474" bottom="0.19685039370078741" header="0" footer="0"/>
  <pageSetup paperSize="9" scale="7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8"/>
  <sheetViews>
    <sheetView workbookViewId="0">
      <selection activeCell="E9" sqref="E9"/>
    </sheetView>
  </sheetViews>
  <sheetFormatPr defaultRowHeight="12.75" x14ac:dyDescent="0.2"/>
  <cols>
    <col min="1" max="1" width="42.140625" customWidth="1"/>
    <col min="2" max="2" width="5.85546875" customWidth="1"/>
    <col min="3" max="3" width="14.42578125" customWidth="1"/>
    <col min="4" max="4" width="5.7109375" customWidth="1"/>
    <col min="5" max="7" width="17.42578125" customWidth="1"/>
    <col min="9" max="9" width="11.7109375" bestFit="1" customWidth="1"/>
    <col min="10" max="10" width="14.5703125" customWidth="1"/>
    <col min="11" max="11" width="13" customWidth="1"/>
  </cols>
  <sheetData>
    <row r="1" spans="1:7" ht="15" x14ac:dyDescent="0.25">
      <c r="A1" s="59"/>
      <c r="B1" s="59"/>
      <c r="C1" s="87"/>
      <c r="D1" s="59"/>
      <c r="E1" s="59"/>
      <c r="F1" s="263" t="s">
        <v>825</v>
      </c>
      <c r="G1" s="263"/>
    </row>
    <row r="2" spans="1:7" ht="15" x14ac:dyDescent="0.25">
      <c r="A2" s="59"/>
      <c r="B2" s="59"/>
      <c r="C2" s="87"/>
      <c r="D2" s="59"/>
      <c r="E2" s="59"/>
      <c r="F2" s="263" t="s">
        <v>1</v>
      </c>
      <c r="G2" s="263"/>
    </row>
    <row r="3" spans="1:7" ht="15" x14ac:dyDescent="0.25">
      <c r="A3" s="59"/>
      <c r="B3" s="59"/>
      <c r="C3" s="87"/>
      <c r="D3" s="59"/>
      <c r="E3" s="59"/>
      <c r="F3" s="263" t="s">
        <v>710</v>
      </c>
      <c r="G3" s="263"/>
    </row>
    <row r="4" spans="1:7" ht="15" x14ac:dyDescent="0.25">
      <c r="A4" s="59"/>
      <c r="B4" s="59"/>
      <c r="C4" s="87"/>
      <c r="D4" s="59"/>
      <c r="E4" s="59"/>
      <c r="F4" s="264" t="s">
        <v>983</v>
      </c>
      <c r="G4" s="264"/>
    </row>
    <row r="5" spans="1:7" ht="15" x14ac:dyDescent="0.25">
      <c r="A5" s="59"/>
      <c r="B5" s="59"/>
      <c r="C5" s="59"/>
      <c r="D5" s="59"/>
      <c r="E5" s="59"/>
      <c r="F5" s="87"/>
      <c r="G5" s="87"/>
    </row>
    <row r="6" spans="1:7" ht="57.75" customHeight="1" x14ac:dyDescent="0.2">
      <c r="A6" s="265" t="s">
        <v>711</v>
      </c>
      <c r="B6" s="265"/>
      <c r="C6" s="265"/>
      <c r="D6" s="265"/>
      <c r="E6" s="265"/>
      <c r="F6" s="265"/>
      <c r="G6" s="265"/>
    </row>
    <row r="7" spans="1:7" ht="15" x14ac:dyDescent="0.25">
      <c r="A7" s="261"/>
      <c r="B7" s="262"/>
      <c r="C7" s="262"/>
      <c r="D7" s="262"/>
      <c r="E7" s="82"/>
      <c r="F7" s="82"/>
      <c r="G7" s="83" t="s">
        <v>199</v>
      </c>
    </row>
    <row r="8" spans="1:7" ht="28.5" x14ac:dyDescent="0.2">
      <c r="A8" s="88" t="s">
        <v>712</v>
      </c>
      <c r="B8" s="88" t="s">
        <v>713</v>
      </c>
      <c r="C8" s="88" t="s">
        <v>714</v>
      </c>
      <c r="D8" s="88" t="s">
        <v>715</v>
      </c>
      <c r="E8" s="89" t="s">
        <v>196</v>
      </c>
      <c r="F8" s="89" t="s">
        <v>197</v>
      </c>
      <c r="G8" s="89" t="s">
        <v>198</v>
      </c>
    </row>
    <row r="9" spans="1:7" ht="71.25" x14ac:dyDescent="0.2">
      <c r="A9" s="90" t="s">
        <v>798</v>
      </c>
      <c r="B9" s="258" t="s">
        <v>716</v>
      </c>
      <c r="C9" s="259"/>
      <c r="D9" s="260"/>
      <c r="E9" s="69">
        <v>148945429.81</v>
      </c>
      <c r="F9" s="69">
        <v>124472568.8</v>
      </c>
      <c r="G9" s="69">
        <v>124132761.40000001</v>
      </c>
    </row>
    <row r="10" spans="1:7" ht="15" x14ac:dyDescent="0.2">
      <c r="A10" s="70" t="s">
        <v>717</v>
      </c>
      <c r="B10" s="68" t="s">
        <v>630</v>
      </c>
      <c r="C10" s="71" t="s">
        <v>716</v>
      </c>
      <c r="D10" s="71" t="s">
        <v>217</v>
      </c>
      <c r="E10" s="72">
        <v>148945429.81</v>
      </c>
      <c r="F10" s="72">
        <v>124472568.8</v>
      </c>
      <c r="G10" s="72">
        <v>124132761.40000001</v>
      </c>
    </row>
    <row r="11" spans="1:7" ht="30" x14ac:dyDescent="0.2">
      <c r="A11" s="70" t="s">
        <v>237</v>
      </c>
      <c r="B11" s="71" t="s">
        <v>630</v>
      </c>
      <c r="C11" s="71" t="s">
        <v>238</v>
      </c>
      <c r="D11" s="71" t="s">
        <v>217</v>
      </c>
      <c r="E11" s="72">
        <v>1979599</v>
      </c>
      <c r="F11" s="72">
        <v>1979599</v>
      </c>
      <c r="G11" s="72">
        <v>1979599</v>
      </c>
    </row>
    <row r="12" spans="1:7" ht="90" x14ac:dyDescent="0.2">
      <c r="A12" s="70" t="s">
        <v>222</v>
      </c>
      <c r="B12" s="71" t="s">
        <v>630</v>
      </c>
      <c r="C12" s="71" t="s">
        <v>238</v>
      </c>
      <c r="D12" s="71" t="s">
        <v>223</v>
      </c>
      <c r="E12" s="72">
        <v>1979599</v>
      </c>
      <c r="F12" s="72">
        <v>1979599</v>
      </c>
      <c r="G12" s="72">
        <v>1979599</v>
      </c>
    </row>
    <row r="13" spans="1:7" ht="30" x14ac:dyDescent="0.2">
      <c r="A13" s="70" t="s">
        <v>224</v>
      </c>
      <c r="B13" s="71" t="s">
        <v>630</v>
      </c>
      <c r="C13" s="71" t="s">
        <v>238</v>
      </c>
      <c r="D13" s="71" t="s">
        <v>225</v>
      </c>
      <c r="E13" s="72">
        <v>1979599</v>
      </c>
      <c r="F13" s="72">
        <v>1979599</v>
      </c>
      <c r="G13" s="72">
        <v>1979599</v>
      </c>
    </row>
    <row r="14" spans="1:7" ht="45" x14ac:dyDescent="0.2">
      <c r="A14" s="70" t="s">
        <v>239</v>
      </c>
      <c r="B14" s="71" t="s">
        <v>630</v>
      </c>
      <c r="C14" s="71" t="s">
        <v>240</v>
      </c>
      <c r="D14" s="71" t="s">
        <v>217</v>
      </c>
      <c r="E14" s="72">
        <v>41445001</v>
      </c>
      <c r="F14" s="72">
        <v>41445001</v>
      </c>
      <c r="G14" s="72">
        <v>41445001</v>
      </c>
    </row>
    <row r="15" spans="1:7" ht="90" x14ac:dyDescent="0.2">
      <c r="A15" s="70" t="s">
        <v>222</v>
      </c>
      <c r="B15" s="71" t="s">
        <v>630</v>
      </c>
      <c r="C15" s="71" t="s">
        <v>240</v>
      </c>
      <c r="D15" s="71" t="s">
        <v>223</v>
      </c>
      <c r="E15" s="72">
        <v>40984301</v>
      </c>
      <c r="F15" s="72">
        <v>40984301</v>
      </c>
      <c r="G15" s="72">
        <v>40984301</v>
      </c>
    </row>
    <row r="16" spans="1:7" ht="30" x14ac:dyDescent="0.2">
      <c r="A16" s="70" t="s">
        <v>224</v>
      </c>
      <c r="B16" s="71" t="s">
        <v>630</v>
      </c>
      <c r="C16" s="71" t="s">
        <v>240</v>
      </c>
      <c r="D16" s="71" t="s">
        <v>225</v>
      </c>
      <c r="E16" s="72">
        <v>40984301</v>
      </c>
      <c r="F16" s="72">
        <v>40984301</v>
      </c>
      <c r="G16" s="72">
        <v>40984301</v>
      </c>
    </row>
    <row r="17" spans="1:7" ht="45" x14ac:dyDescent="0.2">
      <c r="A17" s="70" t="s">
        <v>231</v>
      </c>
      <c r="B17" s="71" t="s">
        <v>630</v>
      </c>
      <c r="C17" s="71" t="s">
        <v>240</v>
      </c>
      <c r="D17" s="71" t="s">
        <v>232</v>
      </c>
      <c r="E17" s="72">
        <v>109500</v>
      </c>
      <c r="F17" s="72">
        <v>109500</v>
      </c>
      <c r="G17" s="72">
        <v>109500</v>
      </c>
    </row>
    <row r="18" spans="1:7" ht="45" x14ac:dyDescent="0.2">
      <c r="A18" s="70" t="s">
        <v>233</v>
      </c>
      <c r="B18" s="71" t="s">
        <v>630</v>
      </c>
      <c r="C18" s="71" t="s">
        <v>240</v>
      </c>
      <c r="D18" s="71" t="s">
        <v>234</v>
      </c>
      <c r="E18" s="72">
        <v>109500</v>
      </c>
      <c r="F18" s="72">
        <v>109500</v>
      </c>
      <c r="G18" s="72">
        <v>109500</v>
      </c>
    </row>
    <row r="19" spans="1:7" ht="15" x14ac:dyDescent="0.2">
      <c r="A19" s="70" t="s">
        <v>241</v>
      </c>
      <c r="B19" s="71" t="s">
        <v>630</v>
      </c>
      <c r="C19" s="71" t="s">
        <v>240</v>
      </c>
      <c r="D19" s="71" t="s">
        <v>242</v>
      </c>
      <c r="E19" s="72">
        <v>351200</v>
      </c>
      <c r="F19" s="72">
        <v>351200</v>
      </c>
      <c r="G19" s="72">
        <v>351200</v>
      </c>
    </row>
    <row r="20" spans="1:7" ht="30" x14ac:dyDescent="0.2">
      <c r="A20" s="70" t="s">
        <v>243</v>
      </c>
      <c r="B20" s="71" t="s">
        <v>630</v>
      </c>
      <c r="C20" s="71" t="s">
        <v>240</v>
      </c>
      <c r="D20" s="71" t="s">
        <v>244</v>
      </c>
      <c r="E20" s="72">
        <v>351200</v>
      </c>
      <c r="F20" s="72">
        <v>351200</v>
      </c>
      <c r="G20" s="72">
        <v>351200</v>
      </c>
    </row>
    <row r="21" spans="1:7" ht="45" x14ac:dyDescent="0.2">
      <c r="A21" s="70" t="s">
        <v>826</v>
      </c>
      <c r="B21" s="71" t="s">
        <v>630</v>
      </c>
      <c r="C21" s="71" t="s">
        <v>266</v>
      </c>
      <c r="D21" s="71" t="s">
        <v>217</v>
      </c>
      <c r="E21" s="72">
        <v>544000</v>
      </c>
      <c r="F21" s="72">
        <v>0</v>
      </c>
      <c r="G21" s="72">
        <v>0</v>
      </c>
    </row>
    <row r="22" spans="1:7" ht="45" x14ac:dyDescent="0.2">
      <c r="A22" s="70" t="s">
        <v>231</v>
      </c>
      <c r="B22" s="71" t="s">
        <v>630</v>
      </c>
      <c r="C22" s="71" t="s">
        <v>266</v>
      </c>
      <c r="D22" s="71" t="s">
        <v>232</v>
      </c>
      <c r="E22" s="72">
        <v>544000</v>
      </c>
      <c r="F22" s="72">
        <v>0</v>
      </c>
      <c r="G22" s="72">
        <v>0</v>
      </c>
    </row>
    <row r="23" spans="1:7" ht="45" x14ac:dyDescent="0.2">
      <c r="A23" s="70" t="s">
        <v>233</v>
      </c>
      <c r="B23" s="71" t="s">
        <v>630</v>
      </c>
      <c r="C23" s="71" t="s">
        <v>266</v>
      </c>
      <c r="D23" s="71" t="s">
        <v>234</v>
      </c>
      <c r="E23" s="72">
        <v>544000</v>
      </c>
      <c r="F23" s="72">
        <v>0</v>
      </c>
      <c r="G23" s="72">
        <v>0</v>
      </c>
    </row>
    <row r="24" spans="1:7" ht="30" x14ac:dyDescent="0.2">
      <c r="A24" s="70" t="s">
        <v>301</v>
      </c>
      <c r="B24" s="71" t="s">
        <v>630</v>
      </c>
      <c r="C24" s="71" t="s">
        <v>302</v>
      </c>
      <c r="D24" s="71" t="s">
        <v>217</v>
      </c>
      <c r="E24" s="72">
        <v>4232188</v>
      </c>
      <c r="F24" s="72">
        <v>4232188</v>
      </c>
      <c r="G24" s="72">
        <v>4232188</v>
      </c>
    </row>
    <row r="25" spans="1:7" ht="90" x14ac:dyDescent="0.2">
      <c r="A25" s="70" t="s">
        <v>222</v>
      </c>
      <c r="B25" s="71" t="s">
        <v>630</v>
      </c>
      <c r="C25" s="71" t="s">
        <v>302</v>
      </c>
      <c r="D25" s="71" t="s">
        <v>223</v>
      </c>
      <c r="E25" s="72">
        <v>3361367</v>
      </c>
      <c r="F25" s="72">
        <v>3361367</v>
      </c>
      <c r="G25" s="72">
        <v>3361367</v>
      </c>
    </row>
    <row r="26" spans="1:7" ht="30" x14ac:dyDescent="0.2">
      <c r="A26" s="70" t="s">
        <v>303</v>
      </c>
      <c r="B26" s="71" t="s">
        <v>630</v>
      </c>
      <c r="C26" s="71" t="s">
        <v>302</v>
      </c>
      <c r="D26" s="71" t="s">
        <v>304</v>
      </c>
      <c r="E26" s="72">
        <v>3361367</v>
      </c>
      <c r="F26" s="72">
        <v>3361367</v>
      </c>
      <c r="G26" s="72">
        <v>3361367</v>
      </c>
    </row>
    <row r="27" spans="1:7" ht="45" x14ac:dyDescent="0.2">
      <c r="A27" s="70" t="s">
        <v>231</v>
      </c>
      <c r="B27" s="71" t="s">
        <v>630</v>
      </c>
      <c r="C27" s="71" t="s">
        <v>302</v>
      </c>
      <c r="D27" s="71" t="s">
        <v>232</v>
      </c>
      <c r="E27" s="72">
        <v>870821</v>
      </c>
      <c r="F27" s="72">
        <v>870821</v>
      </c>
      <c r="G27" s="72">
        <v>870821</v>
      </c>
    </row>
    <row r="28" spans="1:7" ht="45" x14ac:dyDescent="0.2">
      <c r="A28" s="70" t="s">
        <v>233</v>
      </c>
      <c r="B28" s="71" t="s">
        <v>630</v>
      </c>
      <c r="C28" s="71" t="s">
        <v>302</v>
      </c>
      <c r="D28" s="71" t="s">
        <v>234</v>
      </c>
      <c r="E28" s="72">
        <v>870821</v>
      </c>
      <c r="F28" s="72">
        <v>870821</v>
      </c>
      <c r="G28" s="72">
        <v>870821</v>
      </c>
    </row>
    <row r="29" spans="1:7" ht="60" x14ac:dyDescent="0.2">
      <c r="A29" s="70" t="s">
        <v>827</v>
      </c>
      <c r="B29" s="71" t="s">
        <v>630</v>
      </c>
      <c r="C29" s="71" t="s">
        <v>267</v>
      </c>
      <c r="D29" s="71" t="s">
        <v>217</v>
      </c>
      <c r="E29" s="72">
        <v>2860180</v>
      </c>
      <c r="F29" s="72">
        <v>1198600</v>
      </c>
      <c r="G29" s="72">
        <v>1198600</v>
      </c>
    </row>
    <row r="30" spans="1:7" ht="45" x14ac:dyDescent="0.2">
      <c r="A30" s="70" t="s">
        <v>231</v>
      </c>
      <c r="B30" s="71" t="s">
        <v>630</v>
      </c>
      <c r="C30" s="71" t="s">
        <v>267</v>
      </c>
      <c r="D30" s="71" t="s">
        <v>232</v>
      </c>
      <c r="E30" s="72">
        <v>2710180</v>
      </c>
      <c r="F30" s="72">
        <v>1198600</v>
      </c>
      <c r="G30" s="72">
        <v>1198600</v>
      </c>
    </row>
    <row r="31" spans="1:7" ht="45" x14ac:dyDescent="0.2">
      <c r="A31" s="70" t="s">
        <v>233</v>
      </c>
      <c r="B31" s="71" t="s">
        <v>630</v>
      </c>
      <c r="C31" s="71" t="s">
        <v>267</v>
      </c>
      <c r="D31" s="71" t="s">
        <v>234</v>
      </c>
      <c r="E31" s="72">
        <v>2710180</v>
      </c>
      <c r="F31" s="72">
        <v>1198600</v>
      </c>
      <c r="G31" s="72">
        <v>1198600</v>
      </c>
    </row>
    <row r="32" spans="1:7" ht="15" x14ac:dyDescent="0.2">
      <c r="A32" s="70" t="s">
        <v>241</v>
      </c>
      <c r="B32" s="71" t="s">
        <v>630</v>
      </c>
      <c r="C32" s="71" t="s">
        <v>267</v>
      </c>
      <c r="D32" s="71" t="s">
        <v>242</v>
      </c>
      <c r="E32" s="72">
        <v>150000</v>
      </c>
      <c r="F32" s="72">
        <v>0</v>
      </c>
      <c r="G32" s="72">
        <v>0</v>
      </c>
    </row>
    <row r="33" spans="1:7" ht="30" x14ac:dyDescent="0.2">
      <c r="A33" s="70" t="s">
        <v>243</v>
      </c>
      <c r="B33" s="71" t="s">
        <v>630</v>
      </c>
      <c r="C33" s="71" t="s">
        <v>267</v>
      </c>
      <c r="D33" s="71" t="s">
        <v>244</v>
      </c>
      <c r="E33" s="72">
        <v>150000</v>
      </c>
      <c r="F33" s="72">
        <v>0</v>
      </c>
      <c r="G33" s="72">
        <v>0</v>
      </c>
    </row>
    <row r="34" spans="1:7" ht="45" x14ac:dyDescent="0.2">
      <c r="A34" s="70" t="s">
        <v>305</v>
      </c>
      <c r="B34" s="71" t="s">
        <v>630</v>
      </c>
      <c r="C34" s="71" t="s">
        <v>306</v>
      </c>
      <c r="D34" s="71" t="s">
        <v>217</v>
      </c>
      <c r="E34" s="72">
        <v>718049.5</v>
      </c>
      <c r="F34" s="72">
        <v>740530</v>
      </c>
      <c r="G34" s="72">
        <v>740530</v>
      </c>
    </row>
    <row r="35" spans="1:7" ht="45" x14ac:dyDescent="0.2">
      <c r="A35" s="70" t="s">
        <v>231</v>
      </c>
      <c r="B35" s="71" t="s">
        <v>630</v>
      </c>
      <c r="C35" s="71" t="s">
        <v>306</v>
      </c>
      <c r="D35" s="71" t="s">
        <v>232</v>
      </c>
      <c r="E35" s="72">
        <v>718049.5</v>
      </c>
      <c r="F35" s="72">
        <v>740530</v>
      </c>
      <c r="G35" s="72">
        <v>740530</v>
      </c>
    </row>
    <row r="36" spans="1:7" ht="45" x14ac:dyDescent="0.2">
      <c r="A36" s="70" t="s">
        <v>233</v>
      </c>
      <c r="B36" s="71" t="s">
        <v>630</v>
      </c>
      <c r="C36" s="71" t="s">
        <v>306</v>
      </c>
      <c r="D36" s="71" t="s">
        <v>234</v>
      </c>
      <c r="E36" s="72">
        <v>718049.5</v>
      </c>
      <c r="F36" s="72">
        <v>740530</v>
      </c>
      <c r="G36" s="72">
        <v>740530</v>
      </c>
    </row>
    <row r="37" spans="1:7" ht="45" x14ac:dyDescent="0.2">
      <c r="A37" s="70" t="s">
        <v>836</v>
      </c>
      <c r="B37" s="71" t="s">
        <v>630</v>
      </c>
      <c r="C37" s="71" t="s">
        <v>837</v>
      </c>
      <c r="D37" s="71" t="s">
        <v>217</v>
      </c>
      <c r="E37" s="72">
        <v>525000</v>
      </c>
      <c r="F37" s="72">
        <v>0</v>
      </c>
      <c r="G37" s="72">
        <v>0</v>
      </c>
    </row>
    <row r="38" spans="1:7" ht="45" x14ac:dyDescent="0.2">
      <c r="A38" s="70" t="s">
        <v>231</v>
      </c>
      <c r="B38" s="71" t="s">
        <v>630</v>
      </c>
      <c r="C38" s="71" t="s">
        <v>837</v>
      </c>
      <c r="D38" s="71" t="s">
        <v>232</v>
      </c>
      <c r="E38" s="72">
        <v>525000</v>
      </c>
      <c r="F38" s="72">
        <v>0</v>
      </c>
      <c r="G38" s="72">
        <v>0</v>
      </c>
    </row>
    <row r="39" spans="1:7" ht="45" x14ac:dyDescent="0.2">
      <c r="A39" s="70" t="s">
        <v>233</v>
      </c>
      <c r="B39" s="71" t="s">
        <v>630</v>
      </c>
      <c r="C39" s="71" t="s">
        <v>837</v>
      </c>
      <c r="D39" s="71" t="s">
        <v>234</v>
      </c>
      <c r="E39" s="72">
        <v>525000</v>
      </c>
      <c r="F39" s="72">
        <v>0</v>
      </c>
      <c r="G39" s="72">
        <v>0</v>
      </c>
    </row>
    <row r="40" spans="1:7" ht="180" x14ac:dyDescent="0.2">
      <c r="A40" s="70" t="s">
        <v>268</v>
      </c>
      <c r="B40" s="71" t="s">
        <v>630</v>
      </c>
      <c r="C40" s="71" t="s">
        <v>269</v>
      </c>
      <c r="D40" s="71" t="s">
        <v>217</v>
      </c>
      <c r="E40" s="72">
        <v>1735608</v>
      </c>
      <c r="F40" s="72">
        <v>1735608</v>
      </c>
      <c r="G40" s="72">
        <v>1735608</v>
      </c>
    </row>
    <row r="41" spans="1:7" ht="90" x14ac:dyDescent="0.2">
      <c r="A41" s="70" t="s">
        <v>222</v>
      </c>
      <c r="B41" s="71" t="s">
        <v>630</v>
      </c>
      <c r="C41" s="71" t="s">
        <v>269</v>
      </c>
      <c r="D41" s="71" t="s">
        <v>223</v>
      </c>
      <c r="E41" s="72">
        <v>1735608</v>
      </c>
      <c r="F41" s="72">
        <v>1735608</v>
      </c>
      <c r="G41" s="72">
        <v>1735608</v>
      </c>
    </row>
    <row r="42" spans="1:7" ht="30" x14ac:dyDescent="0.2">
      <c r="A42" s="70" t="s">
        <v>224</v>
      </c>
      <c r="B42" s="71" t="s">
        <v>630</v>
      </c>
      <c r="C42" s="71" t="s">
        <v>269</v>
      </c>
      <c r="D42" s="71" t="s">
        <v>225</v>
      </c>
      <c r="E42" s="72">
        <v>1735608</v>
      </c>
      <c r="F42" s="72">
        <v>1735608</v>
      </c>
      <c r="G42" s="72">
        <v>1735608</v>
      </c>
    </row>
    <row r="43" spans="1:7" ht="45" x14ac:dyDescent="0.2">
      <c r="A43" s="70" t="s">
        <v>491</v>
      </c>
      <c r="B43" s="71" t="s">
        <v>630</v>
      </c>
      <c r="C43" s="71" t="s">
        <v>492</v>
      </c>
      <c r="D43" s="71" t="s">
        <v>217</v>
      </c>
      <c r="E43" s="72">
        <v>1735408</v>
      </c>
      <c r="F43" s="72">
        <v>1735408</v>
      </c>
      <c r="G43" s="72">
        <v>1735408</v>
      </c>
    </row>
    <row r="44" spans="1:7" ht="90" x14ac:dyDescent="0.2">
      <c r="A44" s="70" t="s">
        <v>222</v>
      </c>
      <c r="B44" s="71" t="s">
        <v>630</v>
      </c>
      <c r="C44" s="71" t="s">
        <v>492</v>
      </c>
      <c r="D44" s="71" t="s">
        <v>223</v>
      </c>
      <c r="E44" s="72">
        <v>1735408</v>
      </c>
      <c r="F44" s="72">
        <v>1735408</v>
      </c>
      <c r="G44" s="72">
        <v>1735408</v>
      </c>
    </row>
    <row r="45" spans="1:7" ht="30" x14ac:dyDescent="0.2">
      <c r="A45" s="70" t="s">
        <v>224</v>
      </c>
      <c r="B45" s="71" t="s">
        <v>630</v>
      </c>
      <c r="C45" s="71" t="s">
        <v>492</v>
      </c>
      <c r="D45" s="71" t="s">
        <v>225</v>
      </c>
      <c r="E45" s="72">
        <v>1735408</v>
      </c>
      <c r="F45" s="72">
        <v>1735408</v>
      </c>
      <c r="G45" s="72">
        <v>1735408</v>
      </c>
    </row>
    <row r="46" spans="1:7" ht="75" x14ac:dyDescent="0.2">
      <c r="A46" s="70" t="s">
        <v>343</v>
      </c>
      <c r="B46" s="71" t="s">
        <v>630</v>
      </c>
      <c r="C46" s="71" t="s">
        <v>344</v>
      </c>
      <c r="D46" s="71" t="s">
        <v>217</v>
      </c>
      <c r="E46" s="72">
        <v>433852</v>
      </c>
      <c r="F46" s="72">
        <v>433852</v>
      </c>
      <c r="G46" s="72">
        <v>433852</v>
      </c>
    </row>
    <row r="47" spans="1:7" ht="90" x14ac:dyDescent="0.2">
      <c r="A47" s="70" t="s">
        <v>222</v>
      </c>
      <c r="B47" s="71" t="s">
        <v>630</v>
      </c>
      <c r="C47" s="71" t="s">
        <v>344</v>
      </c>
      <c r="D47" s="71" t="s">
        <v>223</v>
      </c>
      <c r="E47" s="72">
        <v>433852</v>
      </c>
      <c r="F47" s="72">
        <v>433852</v>
      </c>
      <c r="G47" s="72">
        <v>433852</v>
      </c>
    </row>
    <row r="48" spans="1:7" ht="30" x14ac:dyDescent="0.2">
      <c r="A48" s="70" t="s">
        <v>224</v>
      </c>
      <c r="B48" s="71" t="s">
        <v>630</v>
      </c>
      <c r="C48" s="71" t="s">
        <v>344</v>
      </c>
      <c r="D48" s="71" t="s">
        <v>225</v>
      </c>
      <c r="E48" s="72">
        <v>433852</v>
      </c>
      <c r="F48" s="72">
        <v>433852</v>
      </c>
      <c r="G48" s="72">
        <v>433852</v>
      </c>
    </row>
    <row r="49" spans="1:7" ht="75" x14ac:dyDescent="0.2">
      <c r="A49" s="70" t="s">
        <v>247</v>
      </c>
      <c r="B49" s="71" t="s">
        <v>630</v>
      </c>
      <c r="C49" s="71" t="s">
        <v>248</v>
      </c>
      <c r="D49" s="71" t="s">
        <v>217</v>
      </c>
      <c r="E49" s="72">
        <v>23920</v>
      </c>
      <c r="F49" s="72">
        <v>23920</v>
      </c>
      <c r="G49" s="72">
        <v>154898</v>
      </c>
    </row>
    <row r="50" spans="1:7" ht="45" x14ac:dyDescent="0.2">
      <c r="A50" s="70" t="s">
        <v>231</v>
      </c>
      <c r="B50" s="71" t="s">
        <v>630</v>
      </c>
      <c r="C50" s="71" t="s">
        <v>248</v>
      </c>
      <c r="D50" s="71" t="s">
        <v>232</v>
      </c>
      <c r="E50" s="72">
        <v>23920</v>
      </c>
      <c r="F50" s="72">
        <v>23920</v>
      </c>
      <c r="G50" s="72">
        <v>154898</v>
      </c>
    </row>
    <row r="51" spans="1:7" ht="45" x14ac:dyDescent="0.2">
      <c r="A51" s="70" t="s">
        <v>233</v>
      </c>
      <c r="B51" s="71" t="s">
        <v>630</v>
      </c>
      <c r="C51" s="71" t="s">
        <v>248</v>
      </c>
      <c r="D51" s="71" t="s">
        <v>234</v>
      </c>
      <c r="E51" s="72">
        <v>23920</v>
      </c>
      <c r="F51" s="72">
        <v>23920</v>
      </c>
      <c r="G51" s="72">
        <v>154898</v>
      </c>
    </row>
    <row r="52" spans="1:7" ht="45" x14ac:dyDescent="0.2">
      <c r="A52" s="70" t="s">
        <v>270</v>
      </c>
      <c r="B52" s="71" t="s">
        <v>630</v>
      </c>
      <c r="C52" s="71" t="s">
        <v>271</v>
      </c>
      <c r="D52" s="71" t="s">
        <v>217</v>
      </c>
      <c r="E52" s="72">
        <v>10801858</v>
      </c>
      <c r="F52" s="72">
        <v>8142612</v>
      </c>
      <c r="G52" s="72">
        <v>8142612</v>
      </c>
    </row>
    <row r="53" spans="1:7" ht="45" x14ac:dyDescent="0.2">
      <c r="A53" s="70" t="s">
        <v>272</v>
      </c>
      <c r="B53" s="71" t="s">
        <v>630</v>
      </c>
      <c r="C53" s="71" t="s">
        <v>271</v>
      </c>
      <c r="D53" s="71" t="s">
        <v>273</v>
      </c>
      <c r="E53" s="72">
        <v>10801858</v>
      </c>
      <c r="F53" s="72">
        <v>8142612</v>
      </c>
      <c r="G53" s="72">
        <v>8142612</v>
      </c>
    </row>
    <row r="54" spans="1:7" ht="15" x14ac:dyDescent="0.2">
      <c r="A54" s="70" t="s">
        <v>274</v>
      </c>
      <c r="B54" s="71" t="s">
        <v>630</v>
      </c>
      <c r="C54" s="71" t="s">
        <v>271</v>
      </c>
      <c r="D54" s="71" t="s">
        <v>275</v>
      </c>
      <c r="E54" s="72">
        <v>10801858</v>
      </c>
      <c r="F54" s="72">
        <v>8142612</v>
      </c>
      <c r="G54" s="72">
        <v>8142612</v>
      </c>
    </row>
    <row r="55" spans="1:7" ht="150" x14ac:dyDescent="0.2">
      <c r="A55" s="70" t="s">
        <v>317</v>
      </c>
      <c r="B55" s="71" t="s">
        <v>630</v>
      </c>
      <c r="C55" s="71" t="s">
        <v>318</v>
      </c>
      <c r="D55" s="71" t="s">
        <v>217</v>
      </c>
      <c r="E55" s="72">
        <v>267088.02</v>
      </c>
      <c r="F55" s="72">
        <v>157110.6</v>
      </c>
      <c r="G55" s="72">
        <v>136162.51999999999</v>
      </c>
    </row>
    <row r="56" spans="1:7" ht="45" x14ac:dyDescent="0.2">
      <c r="A56" s="70" t="s">
        <v>231</v>
      </c>
      <c r="B56" s="71" t="s">
        <v>630</v>
      </c>
      <c r="C56" s="71" t="s">
        <v>318</v>
      </c>
      <c r="D56" s="71" t="s">
        <v>232</v>
      </c>
      <c r="E56" s="72">
        <v>267088.02</v>
      </c>
      <c r="F56" s="72">
        <v>157110.6</v>
      </c>
      <c r="G56" s="72">
        <v>136162.51999999999</v>
      </c>
    </row>
    <row r="57" spans="1:7" ht="45" x14ac:dyDescent="0.2">
      <c r="A57" s="70" t="s">
        <v>233</v>
      </c>
      <c r="B57" s="71" t="s">
        <v>630</v>
      </c>
      <c r="C57" s="71" t="s">
        <v>318</v>
      </c>
      <c r="D57" s="71" t="s">
        <v>234</v>
      </c>
      <c r="E57" s="72">
        <v>267088.02</v>
      </c>
      <c r="F57" s="72">
        <v>157110.6</v>
      </c>
      <c r="G57" s="72">
        <v>136162.51999999999</v>
      </c>
    </row>
    <row r="58" spans="1:7" ht="30" x14ac:dyDescent="0.2">
      <c r="A58" s="70" t="s">
        <v>309</v>
      </c>
      <c r="B58" s="71" t="s">
        <v>630</v>
      </c>
      <c r="C58" s="71" t="s">
        <v>310</v>
      </c>
      <c r="D58" s="71" t="s">
        <v>217</v>
      </c>
      <c r="E58" s="72">
        <v>217488</v>
      </c>
      <c r="F58" s="72">
        <v>0</v>
      </c>
      <c r="G58" s="72">
        <v>0</v>
      </c>
    </row>
    <row r="59" spans="1:7" ht="15" x14ac:dyDescent="0.2">
      <c r="A59" s="70" t="s">
        <v>241</v>
      </c>
      <c r="B59" s="71" t="s">
        <v>630</v>
      </c>
      <c r="C59" s="71" t="s">
        <v>310</v>
      </c>
      <c r="D59" s="71" t="s">
        <v>242</v>
      </c>
      <c r="E59" s="72">
        <v>217488</v>
      </c>
      <c r="F59" s="72">
        <v>0</v>
      </c>
      <c r="G59" s="72">
        <v>0</v>
      </c>
    </row>
    <row r="60" spans="1:7" ht="75" x14ac:dyDescent="0.2">
      <c r="A60" s="70" t="s">
        <v>311</v>
      </c>
      <c r="B60" s="71" t="s">
        <v>630</v>
      </c>
      <c r="C60" s="71" t="s">
        <v>310</v>
      </c>
      <c r="D60" s="71" t="s">
        <v>312</v>
      </c>
      <c r="E60" s="72">
        <v>217488</v>
      </c>
      <c r="F60" s="72">
        <v>0</v>
      </c>
      <c r="G60" s="72">
        <v>0</v>
      </c>
    </row>
    <row r="61" spans="1:7" ht="105" x14ac:dyDescent="0.2">
      <c r="A61" s="70" t="s">
        <v>321</v>
      </c>
      <c r="B61" s="71" t="s">
        <v>630</v>
      </c>
      <c r="C61" s="71" t="s">
        <v>322</v>
      </c>
      <c r="D61" s="71" t="s">
        <v>217</v>
      </c>
      <c r="E61" s="72">
        <v>534000</v>
      </c>
      <c r="F61" s="72">
        <v>0</v>
      </c>
      <c r="G61" s="72">
        <v>0</v>
      </c>
    </row>
    <row r="62" spans="1:7" ht="15" x14ac:dyDescent="0.2">
      <c r="A62" s="70" t="s">
        <v>241</v>
      </c>
      <c r="B62" s="71" t="s">
        <v>630</v>
      </c>
      <c r="C62" s="71" t="s">
        <v>322</v>
      </c>
      <c r="D62" s="71" t="s">
        <v>242</v>
      </c>
      <c r="E62" s="72">
        <v>534000</v>
      </c>
      <c r="F62" s="72">
        <v>0</v>
      </c>
      <c r="G62" s="72">
        <v>0</v>
      </c>
    </row>
    <row r="63" spans="1:7" ht="75" x14ac:dyDescent="0.2">
      <c r="A63" s="70" t="s">
        <v>311</v>
      </c>
      <c r="B63" s="71" t="s">
        <v>630</v>
      </c>
      <c r="C63" s="71" t="s">
        <v>322</v>
      </c>
      <c r="D63" s="71" t="s">
        <v>312</v>
      </c>
      <c r="E63" s="72">
        <v>534000</v>
      </c>
      <c r="F63" s="72">
        <v>0</v>
      </c>
      <c r="G63" s="72">
        <v>0</v>
      </c>
    </row>
    <row r="64" spans="1:7" ht="60" x14ac:dyDescent="0.2">
      <c r="A64" s="70" t="s">
        <v>473</v>
      </c>
      <c r="B64" s="71" t="s">
        <v>630</v>
      </c>
      <c r="C64" s="71" t="s">
        <v>474</v>
      </c>
      <c r="D64" s="71" t="s">
        <v>217</v>
      </c>
      <c r="E64" s="72">
        <v>102000</v>
      </c>
      <c r="F64" s="72">
        <v>102000</v>
      </c>
      <c r="G64" s="72">
        <v>102000</v>
      </c>
    </row>
    <row r="65" spans="1:7" ht="30" x14ac:dyDescent="0.2">
      <c r="A65" s="70" t="s">
        <v>414</v>
      </c>
      <c r="B65" s="71" t="s">
        <v>630</v>
      </c>
      <c r="C65" s="71" t="s">
        <v>474</v>
      </c>
      <c r="D65" s="71" t="s">
        <v>415</v>
      </c>
      <c r="E65" s="72">
        <v>102000</v>
      </c>
      <c r="F65" s="72">
        <v>102000</v>
      </c>
      <c r="G65" s="72">
        <v>102000</v>
      </c>
    </row>
    <row r="66" spans="1:7" ht="30" x14ac:dyDescent="0.2">
      <c r="A66" s="70" t="s">
        <v>469</v>
      </c>
      <c r="B66" s="71" t="s">
        <v>630</v>
      </c>
      <c r="C66" s="71" t="s">
        <v>474</v>
      </c>
      <c r="D66" s="71" t="s">
        <v>470</v>
      </c>
      <c r="E66" s="72">
        <v>102000</v>
      </c>
      <c r="F66" s="72">
        <v>102000</v>
      </c>
      <c r="G66" s="72">
        <v>102000</v>
      </c>
    </row>
    <row r="67" spans="1:7" ht="45" x14ac:dyDescent="0.2">
      <c r="A67" s="70" t="s">
        <v>479</v>
      </c>
      <c r="B67" s="71" t="s">
        <v>630</v>
      </c>
      <c r="C67" s="71" t="s">
        <v>480</v>
      </c>
      <c r="D67" s="71" t="s">
        <v>217</v>
      </c>
      <c r="E67" s="72">
        <v>98000</v>
      </c>
      <c r="F67" s="72">
        <v>98000</v>
      </c>
      <c r="G67" s="72">
        <v>98000</v>
      </c>
    </row>
    <row r="68" spans="1:7" ht="45" x14ac:dyDescent="0.2">
      <c r="A68" s="70" t="s">
        <v>231</v>
      </c>
      <c r="B68" s="71" t="s">
        <v>630</v>
      </c>
      <c r="C68" s="71" t="s">
        <v>480</v>
      </c>
      <c r="D68" s="71" t="s">
        <v>232</v>
      </c>
      <c r="E68" s="72">
        <v>98000</v>
      </c>
      <c r="F68" s="72">
        <v>98000</v>
      </c>
      <c r="G68" s="72">
        <v>98000</v>
      </c>
    </row>
    <row r="69" spans="1:7" ht="45" x14ac:dyDescent="0.2">
      <c r="A69" s="70" t="s">
        <v>233</v>
      </c>
      <c r="B69" s="71" t="s">
        <v>630</v>
      </c>
      <c r="C69" s="71" t="s">
        <v>480</v>
      </c>
      <c r="D69" s="71" t="s">
        <v>234</v>
      </c>
      <c r="E69" s="72">
        <v>98000</v>
      </c>
      <c r="F69" s="72">
        <v>98000</v>
      </c>
      <c r="G69" s="72">
        <v>98000</v>
      </c>
    </row>
    <row r="70" spans="1:7" ht="75" x14ac:dyDescent="0.2">
      <c r="A70" s="70" t="s">
        <v>481</v>
      </c>
      <c r="B70" s="71" t="s">
        <v>630</v>
      </c>
      <c r="C70" s="71" t="s">
        <v>482</v>
      </c>
      <c r="D70" s="71" t="s">
        <v>217</v>
      </c>
      <c r="E70" s="72">
        <v>11590192</v>
      </c>
      <c r="F70" s="72">
        <v>12368692</v>
      </c>
      <c r="G70" s="72">
        <v>13248792</v>
      </c>
    </row>
    <row r="71" spans="1:7" ht="30" x14ac:dyDescent="0.2">
      <c r="A71" s="70" t="s">
        <v>414</v>
      </c>
      <c r="B71" s="71" t="s">
        <v>630</v>
      </c>
      <c r="C71" s="71" t="s">
        <v>482</v>
      </c>
      <c r="D71" s="71" t="s">
        <v>415</v>
      </c>
      <c r="E71" s="72">
        <v>11590192</v>
      </c>
      <c r="F71" s="72">
        <v>12368692</v>
      </c>
      <c r="G71" s="72">
        <v>13248792</v>
      </c>
    </row>
    <row r="72" spans="1:7" ht="30" x14ac:dyDescent="0.2">
      <c r="A72" s="70" t="s">
        <v>469</v>
      </c>
      <c r="B72" s="71" t="s">
        <v>630</v>
      </c>
      <c r="C72" s="71" t="s">
        <v>482</v>
      </c>
      <c r="D72" s="71" t="s">
        <v>470</v>
      </c>
      <c r="E72" s="72">
        <v>8916084</v>
      </c>
      <c r="F72" s="72">
        <v>9451296</v>
      </c>
      <c r="G72" s="72">
        <v>10143135</v>
      </c>
    </row>
    <row r="73" spans="1:7" ht="45" x14ac:dyDescent="0.2">
      <c r="A73" s="70" t="s">
        <v>427</v>
      </c>
      <c r="B73" s="71" t="s">
        <v>630</v>
      </c>
      <c r="C73" s="71" t="s">
        <v>482</v>
      </c>
      <c r="D73" s="71" t="s">
        <v>428</v>
      </c>
      <c r="E73" s="72">
        <v>2674108</v>
      </c>
      <c r="F73" s="72">
        <v>2917396</v>
      </c>
      <c r="G73" s="72">
        <v>3105657</v>
      </c>
    </row>
    <row r="74" spans="1:7" ht="120" x14ac:dyDescent="0.2">
      <c r="A74" s="70" t="s">
        <v>483</v>
      </c>
      <c r="B74" s="71" t="s">
        <v>630</v>
      </c>
      <c r="C74" s="71" t="s">
        <v>484</v>
      </c>
      <c r="D74" s="71" t="s">
        <v>217</v>
      </c>
      <c r="E74" s="72">
        <v>288066.08</v>
      </c>
      <c r="F74" s="72">
        <v>299588.8</v>
      </c>
      <c r="G74" s="72">
        <v>311572.47999999998</v>
      </c>
    </row>
    <row r="75" spans="1:7" ht="30" x14ac:dyDescent="0.2">
      <c r="A75" s="70" t="s">
        <v>414</v>
      </c>
      <c r="B75" s="71" t="s">
        <v>630</v>
      </c>
      <c r="C75" s="71" t="s">
        <v>484</v>
      </c>
      <c r="D75" s="71" t="s">
        <v>415</v>
      </c>
      <c r="E75" s="72">
        <v>288066.08</v>
      </c>
      <c r="F75" s="72">
        <v>299588.8</v>
      </c>
      <c r="G75" s="72">
        <v>311572.47999999998</v>
      </c>
    </row>
    <row r="76" spans="1:7" ht="30" x14ac:dyDescent="0.2">
      <c r="A76" s="70" t="s">
        <v>469</v>
      </c>
      <c r="B76" s="71" t="s">
        <v>630</v>
      </c>
      <c r="C76" s="71" t="s">
        <v>484</v>
      </c>
      <c r="D76" s="71" t="s">
        <v>470</v>
      </c>
      <c r="E76" s="72">
        <v>288066.08</v>
      </c>
      <c r="F76" s="72">
        <v>299588.8</v>
      </c>
      <c r="G76" s="72">
        <v>311572.47999999998</v>
      </c>
    </row>
    <row r="77" spans="1:7" ht="30" x14ac:dyDescent="0.2">
      <c r="A77" s="70" t="s">
        <v>467</v>
      </c>
      <c r="B77" s="71" t="s">
        <v>630</v>
      </c>
      <c r="C77" s="71" t="s">
        <v>468</v>
      </c>
      <c r="D77" s="71" t="s">
        <v>217</v>
      </c>
      <c r="E77" s="72">
        <v>8214288</v>
      </c>
      <c r="F77" s="72">
        <v>8214288</v>
      </c>
      <c r="G77" s="72">
        <v>8214288</v>
      </c>
    </row>
    <row r="78" spans="1:7" ht="30" x14ac:dyDescent="0.2">
      <c r="A78" s="70" t="s">
        <v>414</v>
      </c>
      <c r="B78" s="71" t="s">
        <v>630</v>
      </c>
      <c r="C78" s="71" t="s">
        <v>468</v>
      </c>
      <c r="D78" s="71" t="s">
        <v>415</v>
      </c>
      <c r="E78" s="72">
        <v>8214288</v>
      </c>
      <c r="F78" s="72">
        <v>8214288</v>
      </c>
      <c r="G78" s="72">
        <v>8214288</v>
      </c>
    </row>
    <row r="79" spans="1:7" ht="30" x14ac:dyDescent="0.2">
      <c r="A79" s="70" t="s">
        <v>469</v>
      </c>
      <c r="B79" s="71" t="s">
        <v>630</v>
      </c>
      <c r="C79" s="71" t="s">
        <v>468</v>
      </c>
      <c r="D79" s="71" t="s">
        <v>470</v>
      </c>
      <c r="E79" s="72">
        <v>8214288</v>
      </c>
      <c r="F79" s="72">
        <v>8214288</v>
      </c>
      <c r="G79" s="72">
        <v>8214288</v>
      </c>
    </row>
    <row r="80" spans="1:7" ht="30" x14ac:dyDescent="0.2">
      <c r="A80" s="70" t="s">
        <v>493</v>
      </c>
      <c r="B80" s="71" t="s">
        <v>630</v>
      </c>
      <c r="C80" s="71" t="s">
        <v>494</v>
      </c>
      <c r="D80" s="71" t="s">
        <v>217</v>
      </c>
      <c r="E80" s="72">
        <v>85000</v>
      </c>
      <c r="F80" s="72">
        <v>0</v>
      </c>
      <c r="G80" s="72">
        <v>0</v>
      </c>
    </row>
    <row r="81" spans="1:7" ht="45" x14ac:dyDescent="0.2">
      <c r="A81" s="70" t="s">
        <v>231</v>
      </c>
      <c r="B81" s="71" t="s">
        <v>630</v>
      </c>
      <c r="C81" s="71" t="s">
        <v>494</v>
      </c>
      <c r="D81" s="71" t="s">
        <v>232</v>
      </c>
      <c r="E81" s="72">
        <v>77000</v>
      </c>
      <c r="F81" s="72">
        <v>0</v>
      </c>
      <c r="G81" s="72">
        <v>0</v>
      </c>
    </row>
    <row r="82" spans="1:7" ht="45" x14ac:dyDescent="0.2">
      <c r="A82" s="70" t="s">
        <v>233</v>
      </c>
      <c r="B82" s="71" t="s">
        <v>630</v>
      </c>
      <c r="C82" s="71" t="s">
        <v>494</v>
      </c>
      <c r="D82" s="71" t="s">
        <v>234</v>
      </c>
      <c r="E82" s="72">
        <v>77000</v>
      </c>
      <c r="F82" s="72">
        <v>0</v>
      </c>
      <c r="G82" s="72">
        <v>0</v>
      </c>
    </row>
    <row r="83" spans="1:7" ht="30" x14ac:dyDescent="0.2">
      <c r="A83" s="70" t="s">
        <v>414</v>
      </c>
      <c r="B83" s="71" t="s">
        <v>630</v>
      </c>
      <c r="C83" s="71" t="s">
        <v>494</v>
      </c>
      <c r="D83" s="71" t="s">
        <v>415</v>
      </c>
      <c r="E83" s="72">
        <v>8000</v>
      </c>
      <c r="F83" s="72">
        <v>0</v>
      </c>
      <c r="G83" s="72">
        <v>0</v>
      </c>
    </row>
    <row r="84" spans="1:7" ht="30" x14ac:dyDescent="0.2">
      <c r="A84" s="70" t="s">
        <v>469</v>
      </c>
      <c r="B84" s="71" t="s">
        <v>630</v>
      </c>
      <c r="C84" s="71" t="s">
        <v>494</v>
      </c>
      <c r="D84" s="71" t="s">
        <v>470</v>
      </c>
      <c r="E84" s="72">
        <v>8000</v>
      </c>
      <c r="F84" s="72">
        <v>0</v>
      </c>
      <c r="G84" s="72">
        <v>0</v>
      </c>
    </row>
    <row r="85" spans="1:7" ht="45" x14ac:dyDescent="0.2">
      <c r="A85" s="70" t="s">
        <v>495</v>
      </c>
      <c r="B85" s="71" t="s">
        <v>630</v>
      </c>
      <c r="C85" s="71" t="s">
        <v>496</v>
      </c>
      <c r="D85" s="71" t="s">
        <v>217</v>
      </c>
      <c r="E85" s="72">
        <v>150000</v>
      </c>
      <c r="F85" s="72">
        <v>150000</v>
      </c>
      <c r="G85" s="72">
        <v>150000</v>
      </c>
    </row>
    <row r="86" spans="1:7" ht="30" x14ac:dyDescent="0.2">
      <c r="A86" s="70" t="s">
        <v>414</v>
      </c>
      <c r="B86" s="71" t="s">
        <v>630</v>
      </c>
      <c r="C86" s="71" t="s">
        <v>496</v>
      </c>
      <c r="D86" s="71" t="s">
        <v>415</v>
      </c>
      <c r="E86" s="72">
        <v>150000</v>
      </c>
      <c r="F86" s="72">
        <v>150000</v>
      </c>
      <c r="G86" s="72">
        <v>150000</v>
      </c>
    </row>
    <row r="87" spans="1:7" ht="30" x14ac:dyDescent="0.2">
      <c r="A87" s="70" t="s">
        <v>469</v>
      </c>
      <c r="B87" s="71" t="s">
        <v>630</v>
      </c>
      <c r="C87" s="71" t="s">
        <v>496</v>
      </c>
      <c r="D87" s="71" t="s">
        <v>470</v>
      </c>
      <c r="E87" s="72">
        <v>150000</v>
      </c>
      <c r="F87" s="72">
        <v>150000</v>
      </c>
      <c r="G87" s="72">
        <v>150000</v>
      </c>
    </row>
    <row r="88" spans="1:7" ht="45" x14ac:dyDescent="0.2">
      <c r="A88" s="70" t="s">
        <v>497</v>
      </c>
      <c r="B88" s="71" t="s">
        <v>630</v>
      </c>
      <c r="C88" s="71" t="s">
        <v>498</v>
      </c>
      <c r="D88" s="71" t="s">
        <v>217</v>
      </c>
      <c r="E88" s="72">
        <v>504000</v>
      </c>
      <c r="F88" s="72">
        <v>504000</v>
      </c>
      <c r="G88" s="72">
        <v>504000</v>
      </c>
    </row>
    <row r="89" spans="1:7" ht="30" x14ac:dyDescent="0.2">
      <c r="A89" s="70" t="s">
        <v>414</v>
      </c>
      <c r="B89" s="71" t="s">
        <v>630</v>
      </c>
      <c r="C89" s="71" t="s">
        <v>498</v>
      </c>
      <c r="D89" s="71" t="s">
        <v>415</v>
      </c>
      <c r="E89" s="72">
        <v>504000</v>
      </c>
      <c r="F89" s="72">
        <v>504000</v>
      </c>
      <c r="G89" s="72">
        <v>504000</v>
      </c>
    </row>
    <row r="90" spans="1:7" ht="15" x14ac:dyDescent="0.2">
      <c r="A90" s="70" t="s">
        <v>499</v>
      </c>
      <c r="B90" s="71" t="s">
        <v>630</v>
      </c>
      <c r="C90" s="71" t="s">
        <v>498</v>
      </c>
      <c r="D90" s="71" t="s">
        <v>500</v>
      </c>
      <c r="E90" s="72">
        <v>504000</v>
      </c>
      <c r="F90" s="72">
        <v>504000</v>
      </c>
      <c r="G90" s="72">
        <v>504000</v>
      </c>
    </row>
    <row r="91" spans="1:7" ht="30" x14ac:dyDescent="0.2">
      <c r="A91" s="70" t="s">
        <v>475</v>
      </c>
      <c r="B91" s="71" t="s">
        <v>630</v>
      </c>
      <c r="C91" s="71" t="s">
        <v>476</v>
      </c>
      <c r="D91" s="71" t="s">
        <v>217</v>
      </c>
      <c r="E91" s="72">
        <v>6769711.2000000002</v>
      </c>
      <c r="F91" s="72">
        <v>6769711.2000000002</v>
      </c>
      <c r="G91" s="72">
        <v>6769711.2000000002</v>
      </c>
    </row>
    <row r="92" spans="1:7" ht="30" x14ac:dyDescent="0.2">
      <c r="A92" s="70" t="s">
        <v>414</v>
      </c>
      <c r="B92" s="71" t="s">
        <v>630</v>
      </c>
      <c r="C92" s="71" t="s">
        <v>476</v>
      </c>
      <c r="D92" s="71" t="s">
        <v>415</v>
      </c>
      <c r="E92" s="72">
        <v>6769711.2000000002</v>
      </c>
      <c r="F92" s="72">
        <v>6769711.2000000002</v>
      </c>
      <c r="G92" s="72">
        <v>6769711.2000000002</v>
      </c>
    </row>
    <row r="93" spans="1:7" ht="45" x14ac:dyDescent="0.2">
      <c r="A93" s="70" t="s">
        <v>427</v>
      </c>
      <c r="B93" s="71" t="s">
        <v>630</v>
      </c>
      <c r="C93" s="71" t="s">
        <v>476</v>
      </c>
      <c r="D93" s="71" t="s">
        <v>428</v>
      </c>
      <c r="E93" s="72">
        <v>6769711.2000000002</v>
      </c>
      <c r="F93" s="72">
        <v>6769711.2000000002</v>
      </c>
      <c r="G93" s="72">
        <v>6769711.2000000002</v>
      </c>
    </row>
    <row r="94" spans="1:7" ht="90" x14ac:dyDescent="0.2">
      <c r="A94" s="70" t="s">
        <v>485</v>
      </c>
      <c r="B94" s="71" t="s">
        <v>630</v>
      </c>
      <c r="C94" s="71" t="s">
        <v>486</v>
      </c>
      <c r="D94" s="71" t="s">
        <v>217</v>
      </c>
      <c r="E94" s="72">
        <v>19345152</v>
      </c>
      <c r="F94" s="72">
        <v>9032364</v>
      </c>
      <c r="G94" s="72">
        <v>9032364</v>
      </c>
    </row>
    <row r="95" spans="1:7" ht="45" x14ac:dyDescent="0.2">
      <c r="A95" s="70" t="s">
        <v>327</v>
      </c>
      <c r="B95" s="71" t="s">
        <v>630</v>
      </c>
      <c r="C95" s="71" t="s">
        <v>486</v>
      </c>
      <c r="D95" s="71" t="s">
        <v>328</v>
      </c>
      <c r="E95" s="72">
        <v>19345152</v>
      </c>
      <c r="F95" s="72">
        <v>9032364</v>
      </c>
      <c r="G95" s="72">
        <v>9032364</v>
      </c>
    </row>
    <row r="96" spans="1:7" ht="15" x14ac:dyDescent="0.2">
      <c r="A96" s="70" t="s">
        <v>329</v>
      </c>
      <c r="B96" s="71" t="s">
        <v>630</v>
      </c>
      <c r="C96" s="71" t="s">
        <v>486</v>
      </c>
      <c r="D96" s="71" t="s">
        <v>330</v>
      </c>
      <c r="E96" s="72">
        <v>19345152</v>
      </c>
      <c r="F96" s="72">
        <v>9032364</v>
      </c>
      <c r="G96" s="72">
        <v>9032364</v>
      </c>
    </row>
    <row r="97" spans="1:7" ht="75" x14ac:dyDescent="0.2">
      <c r="A97" s="70" t="s">
        <v>897</v>
      </c>
      <c r="B97" s="71" t="s">
        <v>630</v>
      </c>
      <c r="C97" s="71" t="s">
        <v>292</v>
      </c>
      <c r="D97" s="71" t="s">
        <v>217</v>
      </c>
      <c r="E97" s="72">
        <v>2952081</v>
      </c>
      <c r="F97" s="72">
        <v>2978294</v>
      </c>
      <c r="G97" s="72">
        <v>3093373</v>
      </c>
    </row>
    <row r="98" spans="1:7" ht="15" x14ac:dyDescent="0.2">
      <c r="A98" s="70" t="s">
        <v>293</v>
      </c>
      <c r="B98" s="71" t="s">
        <v>630</v>
      </c>
      <c r="C98" s="71" t="s">
        <v>292</v>
      </c>
      <c r="D98" s="71" t="s">
        <v>294</v>
      </c>
      <c r="E98" s="72">
        <v>2952081</v>
      </c>
      <c r="F98" s="72">
        <v>2978294</v>
      </c>
      <c r="G98" s="72">
        <v>3093373</v>
      </c>
    </row>
    <row r="99" spans="1:7" ht="15" x14ac:dyDescent="0.2">
      <c r="A99" s="70" t="s">
        <v>295</v>
      </c>
      <c r="B99" s="71" t="s">
        <v>630</v>
      </c>
      <c r="C99" s="71" t="s">
        <v>292</v>
      </c>
      <c r="D99" s="71" t="s">
        <v>296</v>
      </c>
      <c r="E99" s="72">
        <v>2952081</v>
      </c>
      <c r="F99" s="72">
        <v>2978294</v>
      </c>
      <c r="G99" s="72">
        <v>3093373</v>
      </c>
    </row>
    <row r="100" spans="1:7" ht="60" x14ac:dyDescent="0.2">
      <c r="A100" s="70" t="s">
        <v>361</v>
      </c>
      <c r="B100" s="71" t="s">
        <v>630</v>
      </c>
      <c r="C100" s="71" t="s">
        <v>362</v>
      </c>
      <c r="D100" s="71" t="s">
        <v>217</v>
      </c>
      <c r="E100" s="72">
        <v>3892774.83</v>
      </c>
      <c r="F100" s="72">
        <v>2427111.2000000002</v>
      </c>
      <c r="G100" s="72">
        <v>970111.2</v>
      </c>
    </row>
    <row r="101" spans="1:7" ht="15" x14ac:dyDescent="0.2">
      <c r="A101" s="70" t="s">
        <v>293</v>
      </c>
      <c r="B101" s="71" t="s">
        <v>630</v>
      </c>
      <c r="C101" s="71" t="s">
        <v>362</v>
      </c>
      <c r="D101" s="71" t="s">
        <v>294</v>
      </c>
      <c r="E101" s="72">
        <v>3892774.83</v>
      </c>
      <c r="F101" s="72">
        <v>2427111.2000000002</v>
      </c>
      <c r="G101" s="72">
        <v>970111.2</v>
      </c>
    </row>
    <row r="102" spans="1:7" ht="15" x14ac:dyDescent="0.2">
      <c r="A102" s="70" t="s">
        <v>335</v>
      </c>
      <c r="B102" s="71" t="s">
        <v>630</v>
      </c>
      <c r="C102" s="71" t="s">
        <v>362</v>
      </c>
      <c r="D102" s="71" t="s">
        <v>336</v>
      </c>
      <c r="E102" s="72">
        <v>3892774.83</v>
      </c>
      <c r="F102" s="72">
        <v>2427111.2000000002</v>
      </c>
      <c r="G102" s="72">
        <v>970111.2</v>
      </c>
    </row>
    <row r="103" spans="1:7" ht="75" x14ac:dyDescent="0.2">
      <c r="A103" s="70" t="s">
        <v>355</v>
      </c>
      <c r="B103" s="71" t="s">
        <v>630</v>
      </c>
      <c r="C103" s="71" t="s">
        <v>356</v>
      </c>
      <c r="D103" s="71" t="s">
        <v>217</v>
      </c>
      <c r="E103" s="72">
        <v>5283772.18</v>
      </c>
      <c r="F103" s="72">
        <v>4043736</v>
      </c>
      <c r="G103" s="72">
        <v>4043736</v>
      </c>
    </row>
    <row r="104" spans="1:7" ht="15" x14ac:dyDescent="0.2">
      <c r="A104" s="70" t="s">
        <v>293</v>
      </c>
      <c r="B104" s="71" t="s">
        <v>630</v>
      </c>
      <c r="C104" s="71" t="s">
        <v>356</v>
      </c>
      <c r="D104" s="71" t="s">
        <v>294</v>
      </c>
      <c r="E104" s="72">
        <v>5283772.18</v>
      </c>
      <c r="F104" s="72">
        <v>4043736</v>
      </c>
      <c r="G104" s="72">
        <v>4043736</v>
      </c>
    </row>
    <row r="105" spans="1:7" ht="15" x14ac:dyDescent="0.2">
      <c r="A105" s="70" t="s">
        <v>335</v>
      </c>
      <c r="B105" s="71" t="s">
        <v>630</v>
      </c>
      <c r="C105" s="71" t="s">
        <v>356</v>
      </c>
      <c r="D105" s="71" t="s">
        <v>336</v>
      </c>
      <c r="E105" s="72">
        <v>5283772.18</v>
      </c>
      <c r="F105" s="72">
        <v>4043736</v>
      </c>
      <c r="G105" s="72">
        <v>4043736</v>
      </c>
    </row>
    <row r="106" spans="1:7" ht="15" x14ac:dyDescent="0.2">
      <c r="A106" s="70" t="s">
        <v>363</v>
      </c>
      <c r="B106" s="71" t="s">
        <v>630</v>
      </c>
      <c r="C106" s="71" t="s">
        <v>364</v>
      </c>
      <c r="D106" s="71" t="s">
        <v>217</v>
      </c>
      <c r="E106" s="72">
        <v>537635</v>
      </c>
      <c r="F106" s="72">
        <v>537635</v>
      </c>
      <c r="G106" s="72">
        <v>537635</v>
      </c>
    </row>
    <row r="107" spans="1:7" ht="45" x14ac:dyDescent="0.2">
      <c r="A107" s="70" t="s">
        <v>231</v>
      </c>
      <c r="B107" s="71" t="s">
        <v>630</v>
      </c>
      <c r="C107" s="71" t="s">
        <v>364</v>
      </c>
      <c r="D107" s="71" t="s">
        <v>232</v>
      </c>
      <c r="E107" s="72">
        <v>537635</v>
      </c>
      <c r="F107" s="72">
        <v>537635</v>
      </c>
      <c r="G107" s="72">
        <v>537635</v>
      </c>
    </row>
    <row r="108" spans="1:7" ht="45" x14ac:dyDescent="0.2">
      <c r="A108" s="70" t="s">
        <v>233</v>
      </c>
      <c r="B108" s="71" t="s">
        <v>630</v>
      </c>
      <c r="C108" s="71" t="s">
        <v>364</v>
      </c>
      <c r="D108" s="71" t="s">
        <v>234</v>
      </c>
      <c r="E108" s="72">
        <v>537635</v>
      </c>
      <c r="F108" s="72">
        <v>537635</v>
      </c>
      <c r="G108" s="72">
        <v>537635</v>
      </c>
    </row>
    <row r="109" spans="1:7" ht="30" x14ac:dyDescent="0.2">
      <c r="A109" s="70" t="s">
        <v>276</v>
      </c>
      <c r="B109" s="71" t="s">
        <v>630</v>
      </c>
      <c r="C109" s="71" t="s">
        <v>277</v>
      </c>
      <c r="D109" s="71" t="s">
        <v>217</v>
      </c>
      <c r="E109" s="72">
        <v>20914315</v>
      </c>
      <c r="F109" s="72">
        <v>15122720</v>
      </c>
      <c r="G109" s="72">
        <v>15122720</v>
      </c>
    </row>
    <row r="110" spans="1:7" ht="45" x14ac:dyDescent="0.2">
      <c r="A110" s="70" t="s">
        <v>272</v>
      </c>
      <c r="B110" s="71" t="s">
        <v>630</v>
      </c>
      <c r="C110" s="71" t="s">
        <v>277</v>
      </c>
      <c r="D110" s="71" t="s">
        <v>273</v>
      </c>
      <c r="E110" s="72">
        <v>20914315</v>
      </c>
      <c r="F110" s="72">
        <v>15122720</v>
      </c>
      <c r="G110" s="72">
        <v>15122720</v>
      </c>
    </row>
    <row r="111" spans="1:7" ht="15" x14ac:dyDescent="0.2">
      <c r="A111" s="70" t="s">
        <v>274</v>
      </c>
      <c r="B111" s="71" t="s">
        <v>630</v>
      </c>
      <c r="C111" s="71" t="s">
        <v>277</v>
      </c>
      <c r="D111" s="71" t="s">
        <v>275</v>
      </c>
      <c r="E111" s="72">
        <v>20914315</v>
      </c>
      <c r="F111" s="72">
        <v>15122720</v>
      </c>
      <c r="G111" s="72">
        <v>15122720</v>
      </c>
    </row>
    <row r="112" spans="1:7" ht="45" x14ac:dyDescent="0.2">
      <c r="A112" s="70" t="s">
        <v>842</v>
      </c>
      <c r="B112" s="71" t="s">
        <v>630</v>
      </c>
      <c r="C112" s="71" t="s">
        <v>843</v>
      </c>
      <c r="D112" s="71" t="s">
        <v>217</v>
      </c>
      <c r="E112" s="72">
        <v>165203</v>
      </c>
      <c r="F112" s="72">
        <v>0</v>
      </c>
      <c r="G112" s="72">
        <v>0</v>
      </c>
    </row>
    <row r="113" spans="1:7" ht="45" x14ac:dyDescent="0.2">
      <c r="A113" s="70" t="s">
        <v>231</v>
      </c>
      <c r="B113" s="71" t="s">
        <v>630</v>
      </c>
      <c r="C113" s="71" t="s">
        <v>843</v>
      </c>
      <c r="D113" s="71" t="s">
        <v>232</v>
      </c>
      <c r="E113" s="72">
        <v>165203</v>
      </c>
      <c r="F113" s="72">
        <v>0</v>
      </c>
      <c r="G113" s="72">
        <v>0</v>
      </c>
    </row>
    <row r="114" spans="1:7" ht="45" x14ac:dyDescent="0.2">
      <c r="A114" s="70" t="s">
        <v>233</v>
      </c>
      <c r="B114" s="71" t="s">
        <v>630</v>
      </c>
      <c r="C114" s="71" t="s">
        <v>843</v>
      </c>
      <c r="D114" s="71" t="s">
        <v>234</v>
      </c>
      <c r="E114" s="72">
        <v>165203</v>
      </c>
      <c r="F114" s="72">
        <v>0</v>
      </c>
      <c r="G114" s="72">
        <v>0</v>
      </c>
    </row>
    <row r="115" spans="1:7" ht="42.75" x14ac:dyDescent="0.2">
      <c r="A115" s="90" t="s">
        <v>799</v>
      </c>
      <c r="B115" s="258" t="s">
        <v>718</v>
      </c>
      <c r="C115" s="259"/>
      <c r="D115" s="260"/>
      <c r="E115" s="69">
        <v>27809575.82</v>
      </c>
      <c r="F115" s="69">
        <v>25013542</v>
      </c>
      <c r="G115" s="69">
        <v>25013542</v>
      </c>
    </row>
    <row r="116" spans="1:7" ht="30" x14ac:dyDescent="0.2">
      <c r="A116" s="70" t="s">
        <v>719</v>
      </c>
      <c r="B116" s="68" t="s">
        <v>545</v>
      </c>
      <c r="C116" s="71" t="s">
        <v>718</v>
      </c>
      <c r="D116" s="71" t="s">
        <v>217</v>
      </c>
      <c r="E116" s="72">
        <v>25024015.82</v>
      </c>
      <c r="F116" s="72">
        <v>25013542</v>
      </c>
      <c r="G116" s="72">
        <v>25013542</v>
      </c>
    </row>
    <row r="117" spans="1:7" ht="15" x14ac:dyDescent="0.2">
      <c r="A117" s="70" t="s">
        <v>520</v>
      </c>
      <c r="B117" s="71" t="s">
        <v>545</v>
      </c>
      <c r="C117" s="71" t="s">
        <v>521</v>
      </c>
      <c r="D117" s="71" t="s">
        <v>217</v>
      </c>
      <c r="E117" s="72">
        <v>5474778.8200000003</v>
      </c>
      <c r="F117" s="72">
        <v>5464305</v>
      </c>
      <c r="G117" s="72">
        <v>5464305</v>
      </c>
    </row>
    <row r="118" spans="1:7" ht="30" x14ac:dyDescent="0.2">
      <c r="A118" s="70" t="s">
        <v>522</v>
      </c>
      <c r="B118" s="71" t="s">
        <v>545</v>
      </c>
      <c r="C118" s="71" t="s">
        <v>521</v>
      </c>
      <c r="D118" s="71" t="s">
        <v>523</v>
      </c>
      <c r="E118" s="72">
        <v>5474778.8200000003</v>
      </c>
      <c r="F118" s="72">
        <v>5464305</v>
      </c>
      <c r="G118" s="72">
        <v>5464305</v>
      </c>
    </row>
    <row r="119" spans="1:7" ht="15" x14ac:dyDescent="0.2">
      <c r="A119" s="70" t="s">
        <v>524</v>
      </c>
      <c r="B119" s="71" t="s">
        <v>545</v>
      </c>
      <c r="C119" s="71" t="s">
        <v>521</v>
      </c>
      <c r="D119" s="71" t="s">
        <v>525</v>
      </c>
      <c r="E119" s="72">
        <v>5474778.8200000003</v>
      </c>
      <c r="F119" s="72">
        <v>5464305</v>
      </c>
      <c r="G119" s="72">
        <v>5464305</v>
      </c>
    </row>
    <row r="120" spans="1:7" ht="45" x14ac:dyDescent="0.2">
      <c r="A120" s="70" t="s">
        <v>229</v>
      </c>
      <c r="B120" s="71" t="s">
        <v>545</v>
      </c>
      <c r="C120" s="71" t="s">
        <v>251</v>
      </c>
      <c r="D120" s="71" t="s">
        <v>217</v>
      </c>
      <c r="E120" s="72">
        <v>13607320</v>
      </c>
      <c r="F120" s="72">
        <v>13607320</v>
      </c>
      <c r="G120" s="72">
        <v>13607320</v>
      </c>
    </row>
    <row r="121" spans="1:7" ht="90" x14ac:dyDescent="0.2">
      <c r="A121" s="70" t="s">
        <v>222</v>
      </c>
      <c r="B121" s="71" t="s">
        <v>545</v>
      </c>
      <c r="C121" s="71" t="s">
        <v>251</v>
      </c>
      <c r="D121" s="71" t="s">
        <v>223</v>
      </c>
      <c r="E121" s="72">
        <v>13303630</v>
      </c>
      <c r="F121" s="72">
        <v>13303630</v>
      </c>
      <c r="G121" s="72">
        <v>13303630</v>
      </c>
    </row>
    <row r="122" spans="1:7" ht="30" x14ac:dyDescent="0.2">
      <c r="A122" s="70" t="s">
        <v>224</v>
      </c>
      <c r="B122" s="71" t="s">
        <v>545</v>
      </c>
      <c r="C122" s="71" t="s">
        <v>251</v>
      </c>
      <c r="D122" s="71" t="s">
        <v>225</v>
      </c>
      <c r="E122" s="72">
        <v>13303630</v>
      </c>
      <c r="F122" s="72">
        <v>13303630</v>
      </c>
      <c r="G122" s="72">
        <v>13303630</v>
      </c>
    </row>
    <row r="123" spans="1:7" ht="45" x14ac:dyDescent="0.2">
      <c r="A123" s="70" t="s">
        <v>231</v>
      </c>
      <c r="B123" s="71" t="s">
        <v>545</v>
      </c>
      <c r="C123" s="71" t="s">
        <v>251</v>
      </c>
      <c r="D123" s="71" t="s">
        <v>232</v>
      </c>
      <c r="E123" s="72">
        <v>282690</v>
      </c>
      <c r="F123" s="72">
        <v>282690</v>
      </c>
      <c r="G123" s="72">
        <v>282690</v>
      </c>
    </row>
    <row r="124" spans="1:7" ht="45" x14ac:dyDescent="0.2">
      <c r="A124" s="70" t="s">
        <v>233</v>
      </c>
      <c r="B124" s="71" t="s">
        <v>545</v>
      </c>
      <c r="C124" s="71" t="s">
        <v>251</v>
      </c>
      <c r="D124" s="71" t="s">
        <v>234</v>
      </c>
      <c r="E124" s="72">
        <v>282690</v>
      </c>
      <c r="F124" s="72">
        <v>282690</v>
      </c>
      <c r="G124" s="72">
        <v>282690</v>
      </c>
    </row>
    <row r="125" spans="1:7" ht="15" x14ac:dyDescent="0.2">
      <c r="A125" s="70" t="s">
        <v>241</v>
      </c>
      <c r="B125" s="71" t="s">
        <v>545</v>
      </c>
      <c r="C125" s="71" t="s">
        <v>251</v>
      </c>
      <c r="D125" s="71" t="s">
        <v>242</v>
      </c>
      <c r="E125" s="72">
        <v>21000</v>
      </c>
      <c r="F125" s="72">
        <v>21000</v>
      </c>
      <c r="G125" s="72">
        <v>21000</v>
      </c>
    </row>
    <row r="126" spans="1:7" ht="30" x14ac:dyDescent="0.2">
      <c r="A126" s="70" t="s">
        <v>243</v>
      </c>
      <c r="B126" s="71" t="s">
        <v>545</v>
      </c>
      <c r="C126" s="71" t="s">
        <v>251</v>
      </c>
      <c r="D126" s="71" t="s">
        <v>244</v>
      </c>
      <c r="E126" s="72">
        <v>21000</v>
      </c>
      <c r="F126" s="72">
        <v>21000</v>
      </c>
      <c r="G126" s="72">
        <v>21000</v>
      </c>
    </row>
    <row r="127" spans="1:7" ht="30" x14ac:dyDescent="0.2">
      <c r="A127" s="70" t="s">
        <v>252</v>
      </c>
      <c r="B127" s="71" t="s">
        <v>545</v>
      </c>
      <c r="C127" s="71" t="s">
        <v>253</v>
      </c>
      <c r="D127" s="71" t="s">
        <v>217</v>
      </c>
      <c r="E127" s="72">
        <v>857917</v>
      </c>
      <c r="F127" s="72">
        <v>857917</v>
      </c>
      <c r="G127" s="72">
        <v>857917</v>
      </c>
    </row>
    <row r="128" spans="1:7" ht="45" x14ac:dyDescent="0.2">
      <c r="A128" s="70" t="s">
        <v>231</v>
      </c>
      <c r="B128" s="71" t="s">
        <v>545</v>
      </c>
      <c r="C128" s="71" t="s">
        <v>253</v>
      </c>
      <c r="D128" s="71" t="s">
        <v>232</v>
      </c>
      <c r="E128" s="72">
        <v>857917</v>
      </c>
      <c r="F128" s="72">
        <v>857917</v>
      </c>
      <c r="G128" s="72">
        <v>857917</v>
      </c>
    </row>
    <row r="129" spans="1:7" ht="45" x14ac:dyDescent="0.2">
      <c r="A129" s="70" t="s">
        <v>233</v>
      </c>
      <c r="B129" s="71" t="s">
        <v>545</v>
      </c>
      <c r="C129" s="71" t="s">
        <v>253</v>
      </c>
      <c r="D129" s="71" t="s">
        <v>234</v>
      </c>
      <c r="E129" s="72">
        <v>857917</v>
      </c>
      <c r="F129" s="72">
        <v>857917</v>
      </c>
      <c r="G129" s="72">
        <v>857917</v>
      </c>
    </row>
    <row r="130" spans="1:7" ht="45" x14ac:dyDescent="0.2">
      <c r="A130" s="70" t="s">
        <v>530</v>
      </c>
      <c r="B130" s="71" t="s">
        <v>545</v>
      </c>
      <c r="C130" s="71" t="s">
        <v>531</v>
      </c>
      <c r="D130" s="71" t="s">
        <v>217</v>
      </c>
      <c r="E130" s="72">
        <v>2584000</v>
      </c>
      <c r="F130" s="72">
        <v>2584000</v>
      </c>
      <c r="G130" s="72">
        <v>2584000</v>
      </c>
    </row>
    <row r="131" spans="1:7" ht="15" x14ac:dyDescent="0.2">
      <c r="A131" s="70" t="s">
        <v>293</v>
      </c>
      <c r="B131" s="71" t="s">
        <v>545</v>
      </c>
      <c r="C131" s="71" t="s">
        <v>531</v>
      </c>
      <c r="D131" s="71" t="s">
        <v>294</v>
      </c>
      <c r="E131" s="72">
        <v>2584000</v>
      </c>
      <c r="F131" s="72">
        <v>2584000</v>
      </c>
      <c r="G131" s="72">
        <v>2584000</v>
      </c>
    </row>
    <row r="132" spans="1:7" ht="15" x14ac:dyDescent="0.2">
      <c r="A132" s="70" t="s">
        <v>532</v>
      </c>
      <c r="B132" s="71" t="s">
        <v>545</v>
      </c>
      <c r="C132" s="71" t="s">
        <v>531</v>
      </c>
      <c r="D132" s="71" t="s">
        <v>533</v>
      </c>
      <c r="E132" s="72">
        <v>2584000</v>
      </c>
      <c r="F132" s="72">
        <v>2584000</v>
      </c>
      <c r="G132" s="72">
        <v>2584000</v>
      </c>
    </row>
    <row r="133" spans="1:7" ht="45" x14ac:dyDescent="0.2">
      <c r="A133" s="70" t="s">
        <v>534</v>
      </c>
      <c r="B133" s="71" t="s">
        <v>545</v>
      </c>
      <c r="C133" s="71" t="s">
        <v>535</v>
      </c>
      <c r="D133" s="71" t="s">
        <v>217</v>
      </c>
      <c r="E133" s="72">
        <v>2500000</v>
      </c>
      <c r="F133" s="72">
        <v>2500000</v>
      </c>
      <c r="G133" s="72">
        <v>2500000</v>
      </c>
    </row>
    <row r="134" spans="1:7" ht="15" x14ac:dyDescent="0.2">
      <c r="A134" s="70" t="s">
        <v>293</v>
      </c>
      <c r="B134" s="71" t="s">
        <v>545</v>
      </c>
      <c r="C134" s="71" t="s">
        <v>535</v>
      </c>
      <c r="D134" s="71" t="s">
        <v>294</v>
      </c>
      <c r="E134" s="72">
        <v>2500000</v>
      </c>
      <c r="F134" s="72">
        <v>2500000</v>
      </c>
      <c r="G134" s="72">
        <v>2500000</v>
      </c>
    </row>
    <row r="135" spans="1:7" ht="15" x14ac:dyDescent="0.2">
      <c r="A135" s="70" t="s">
        <v>532</v>
      </c>
      <c r="B135" s="71" t="s">
        <v>545</v>
      </c>
      <c r="C135" s="71" t="s">
        <v>535</v>
      </c>
      <c r="D135" s="71" t="s">
        <v>533</v>
      </c>
      <c r="E135" s="72">
        <v>2500000</v>
      </c>
      <c r="F135" s="72">
        <v>2500000</v>
      </c>
      <c r="G135" s="72">
        <v>2500000</v>
      </c>
    </row>
    <row r="136" spans="1:7" ht="15" x14ac:dyDescent="0.2">
      <c r="A136" s="70" t="s">
        <v>717</v>
      </c>
      <c r="B136" s="68" t="s">
        <v>630</v>
      </c>
      <c r="C136" s="71" t="s">
        <v>718</v>
      </c>
      <c r="D136" s="71" t="s">
        <v>217</v>
      </c>
      <c r="E136" s="72">
        <v>2785560</v>
      </c>
      <c r="F136" s="72">
        <v>0</v>
      </c>
      <c r="G136" s="72">
        <v>0</v>
      </c>
    </row>
    <row r="137" spans="1:7" ht="30" x14ac:dyDescent="0.2">
      <c r="A137" s="70" t="s">
        <v>252</v>
      </c>
      <c r="B137" s="71" t="s">
        <v>630</v>
      </c>
      <c r="C137" s="71" t="s">
        <v>253</v>
      </c>
      <c r="D137" s="71" t="s">
        <v>217</v>
      </c>
      <c r="E137" s="72">
        <v>2785560</v>
      </c>
      <c r="F137" s="72">
        <v>0</v>
      </c>
      <c r="G137" s="72">
        <v>0</v>
      </c>
    </row>
    <row r="138" spans="1:7" ht="45" x14ac:dyDescent="0.2">
      <c r="A138" s="70" t="s">
        <v>231</v>
      </c>
      <c r="B138" s="71" t="s">
        <v>630</v>
      </c>
      <c r="C138" s="71" t="s">
        <v>253</v>
      </c>
      <c r="D138" s="71" t="s">
        <v>232</v>
      </c>
      <c r="E138" s="72">
        <v>2785560</v>
      </c>
      <c r="F138" s="72">
        <v>0</v>
      </c>
      <c r="G138" s="72">
        <v>0</v>
      </c>
    </row>
    <row r="139" spans="1:7" ht="45" x14ac:dyDescent="0.2">
      <c r="A139" s="70" t="s">
        <v>233</v>
      </c>
      <c r="B139" s="71" t="s">
        <v>630</v>
      </c>
      <c r="C139" s="71" t="s">
        <v>253</v>
      </c>
      <c r="D139" s="71" t="s">
        <v>234</v>
      </c>
      <c r="E139" s="72">
        <v>2785560</v>
      </c>
      <c r="F139" s="72">
        <v>0</v>
      </c>
      <c r="G139" s="72">
        <v>0</v>
      </c>
    </row>
    <row r="140" spans="1:7" ht="45" customHeight="1" x14ac:dyDescent="0.2">
      <c r="A140" s="90" t="s">
        <v>800</v>
      </c>
      <c r="B140" s="258" t="s">
        <v>720</v>
      </c>
      <c r="C140" s="259"/>
      <c r="D140" s="260"/>
      <c r="E140" s="69">
        <v>747770430.25999999</v>
      </c>
      <c r="F140" s="69">
        <v>720443756.65999997</v>
      </c>
      <c r="G140" s="69">
        <v>785308093.15999997</v>
      </c>
    </row>
    <row r="141" spans="1:7" ht="15" x14ac:dyDescent="0.2">
      <c r="A141" s="70" t="s">
        <v>717</v>
      </c>
      <c r="B141" s="68" t="s">
        <v>630</v>
      </c>
      <c r="C141" s="71" t="s">
        <v>720</v>
      </c>
      <c r="D141" s="71" t="s">
        <v>217</v>
      </c>
      <c r="E141" s="72">
        <v>11364451.02</v>
      </c>
      <c r="F141" s="72">
        <v>5263158</v>
      </c>
      <c r="G141" s="72">
        <v>110292894</v>
      </c>
    </row>
    <row r="142" spans="1:7" ht="15" x14ac:dyDescent="0.2">
      <c r="A142" s="70" t="s">
        <v>717</v>
      </c>
      <c r="B142" s="71" t="s">
        <v>630</v>
      </c>
      <c r="C142" s="71" t="s">
        <v>720</v>
      </c>
      <c r="D142" s="71" t="s">
        <v>217</v>
      </c>
      <c r="E142" s="72">
        <v>12064451.02</v>
      </c>
      <c r="F142" s="72">
        <v>5263158</v>
      </c>
      <c r="G142" s="72">
        <v>110292894</v>
      </c>
    </row>
    <row r="143" spans="1:7" ht="30" x14ac:dyDescent="0.2">
      <c r="A143" s="70" t="s">
        <v>396</v>
      </c>
      <c r="B143" s="71" t="s">
        <v>630</v>
      </c>
      <c r="C143" s="71" t="s">
        <v>397</v>
      </c>
      <c r="D143" s="71" t="s">
        <v>217</v>
      </c>
      <c r="E143" s="72">
        <v>12064451.02</v>
      </c>
      <c r="F143" s="72">
        <v>0</v>
      </c>
      <c r="G143" s="72">
        <v>0</v>
      </c>
    </row>
    <row r="144" spans="1:7" ht="45" x14ac:dyDescent="0.2">
      <c r="A144" s="70" t="s">
        <v>327</v>
      </c>
      <c r="B144" s="71" t="s">
        <v>630</v>
      </c>
      <c r="C144" s="71" t="s">
        <v>397</v>
      </c>
      <c r="D144" s="71" t="s">
        <v>328</v>
      </c>
      <c r="E144" s="72">
        <v>12064451.02</v>
      </c>
      <c r="F144" s="72">
        <v>0</v>
      </c>
      <c r="G144" s="72">
        <v>0</v>
      </c>
    </row>
    <row r="145" spans="1:7" ht="15" x14ac:dyDescent="0.2">
      <c r="A145" s="70" t="s">
        <v>329</v>
      </c>
      <c r="B145" s="71" t="s">
        <v>630</v>
      </c>
      <c r="C145" s="71" t="s">
        <v>397</v>
      </c>
      <c r="D145" s="71" t="s">
        <v>330</v>
      </c>
      <c r="E145" s="72">
        <v>12064451.02</v>
      </c>
      <c r="F145" s="72">
        <v>0</v>
      </c>
      <c r="G145" s="72">
        <v>0</v>
      </c>
    </row>
    <row r="146" spans="1:7" ht="60" x14ac:dyDescent="0.2">
      <c r="A146" s="70" t="s">
        <v>398</v>
      </c>
      <c r="B146" s="71" t="s">
        <v>630</v>
      </c>
      <c r="C146" s="71" t="s">
        <v>399</v>
      </c>
      <c r="D146" s="71" t="s">
        <v>217</v>
      </c>
      <c r="E146" s="72">
        <v>0</v>
      </c>
      <c r="F146" s="72">
        <v>5263158</v>
      </c>
      <c r="G146" s="72">
        <v>88112242</v>
      </c>
    </row>
    <row r="147" spans="1:7" ht="45" x14ac:dyDescent="0.2">
      <c r="A147" s="70" t="s">
        <v>327</v>
      </c>
      <c r="B147" s="71" t="s">
        <v>630</v>
      </c>
      <c r="C147" s="71" t="s">
        <v>399</v>
      </c>
      <c r="D147" s="71" t="s">
        <v>328</v>
      </c>
      <c r="E147" s="72">
        <v>0</v>
      </c>
      <c r="F147" s="72">
        <v>5263158</v>
      </c>
      <c r="G147" s="72">
        <v>88112242</v>
      </c>
    </row>
    <row r="148" spans="1:7" ht="15" x14ac:dyDescent="0.2">
      <c r="A148" s="70" t="s">
        <v>329</v>
      </c>
      <c r="B148" s="68" t="s">
        <v>630</v>
      </c>
      <c r="C148" s="71" t="s">
        <v>399</v>
      </c>
      <c r="D148" s="71" t="s">
        <v>330</v>
      </c>
      <c r="E148" s="72">
        <v>0</v>
      </c>
      <c r="F148" s="72">
        <v>5263158</v>
      </c>
      <c r="G148" s="72">
        <v>88112242</v>
      </c>
    </row>
    <row r="149" spans="1:7" ht="60" x14ac:dyDescent="0.2">
      <c r="A149" s="70" t="s">
        <v>852</v>
      </c>
      <c r="B149" s="71" t="s">
        <v>630</v>
      </c>
      <c r="C149" s="71" t="s">
        <v>853</v>
      </c>
      <c r="D149" s="71" t="s">
        <v>217</v>
      </c>
      <c r="E149" s="72">
        <v>0</v>
      </c>
      <c r="F149" s="72">
        <v>0</v>
      </c>
      <c r="G149" s="72">
        <v>22180652</v>
      </c>
    </row>
    <row r="150" spans="1:7" ht="45" x14ac:dyDescent="0.2">
      <c r="A150" s="70" t="s">
        <v>327</v>
      </c>
      <c r="B150" s="71" t="s">
        <v>630</v>
      </c>
      <c r="C150" s="71" t="s">
        <v>853</v>
      </c>
      <c r="D150" s="71" t="s">
        <v>328</v>
      </c>
      <c r="E150" s="72">
        <v>0</v>
      </c>
      <c r="F150" s="72">
        <v>0</v>
      </c>
      <c r="G150" s="72">
        <v>22180652</v>
      </c>
    </row>
    <row r="151" spans="1:7" ht="15" x14ac:dyDescent="0.2">
      <c r="A151" s="70" t="s">
        <v>329</v>
      </c>
      <c r="B151" s="71" t="s">
        <v>630</v>
      </c>
      <c r="C151" s="71" t="s">
        <v>853</v>
      </c>
      <c r="D151" s="71" t="s">
        <v>330</v>
      </c>
      <c r="E151" s="72">
        <v>0</v>
      </c>
      <c r="F151" s="72">
        <v>0</v>
      </c>
      <c r="G151" s="72">
        <v>22180652</v>
      </c>
    </row>
    <row r="152" spans="1:7" ht="30" x14ac:dyDescent="0.2">
      <c r="A152" s="70" t="s">
        <v>721</v>
      </c>
      <c r="B152" s="71" t="s">
        <v>698</v>
      </c>
      <c r="C152" s="71" t="s">
        <v>720</v>
      </c>
      <c r="D152" s="71" t="s">
        <v>217</v>
      </c>
      <c r="E152" s="72">
        <v>735705979.24000001</v>
      </c>
      <c r="F152" s="72">
        <v>715180598.65999997</v>
      </c>
      <c r="G152" s="72">
        <v>675015199.15999997</v>
      </c>
    </row>
    <row r="153" spans="1:7" ht="120" x14ac:dyDescent="0.2">
      <c r="A153" s="70" t="s">
        <v>846</v>
      </c>
      <c r="B153" s="71" t="s">
        <v>698</v>
      </c>
      <c r="C153" s="71" t="s">
        <v>847</v>
      </c>
      <c r="D153" s="71" t="s">
        <v>217</v>
      </c>
      <c r="E153" s="72">
        <v>375020160</v>
      </c>
      <c r="F153" s="72">
        <v>375020160</v>
      </c>
      <c r="G153" s="72">
        <v>375020160</v>
      </c>
    </row>
    <row r="154" spans="1:7" ht="45" x14ac:dyDescent="0.2">
      <c r="A154" s="70" t="s">
        <v>272</v>
      </c>
      <c r="B154" s="71" t="s">
        <v>698</v>
      </c>
      <c r="C154" s="71" t="s">
        <v>847</v>
      </c>
      <c r="D154" s="71" t="s">
        <v>273</v>
      </c>
      <c r="E154" s="72">
        <v>375020160</v>
      </c>
      <c r="F154" s="72">
        <v>375020160</v>
      </c>
      <c r="G154" s="72">
        <v>375020160</v>
      </c>
    </row>
    <row r="155" spans="1:7" ht="15" x14ac:dyDescent="0.2">
      <c r="A155" s="70" t="s">
        <v>274</v>
      </c>
      <c r="B155" s="71" t="s">
        <v>698</v>
      </c>
      <c r="C155" s="71" t="s">
        <v>847</v>
      </c>
      <c r="D155" s="71" t="s">
        <v>275</v>
      </c>
      <c r="E155" s="72">
        <v>375020160</v>
      </c>
      <c r="F155" s="72">
        <v>375020160</v>
      </c>
      <c r="G155" s="72">
        <v>375020160</v>
      </c>
    </row>
    <row r="156" spans="1:7" ht="105" x14ac:dyDescent="0.2">
      <c r="A156" s="70" t="s">
        <v>844</v>
      </c>
      <c r="B156" s="71" t="s">
        <v>698</v>
      </c>
      <c r="C156" s="71" t="s">
        <v>845</v>
      </c>
      <c r="D156" s="71" t="s">
        <v>217</v>
      </c>
      <c r="E156" s="72">
        <v>171215256</v>
      </c>
      <c r="F156" s="72">
        <v>171215256</v>
      </c>
      <c r="G156" s="72">
        <v>171215256</v>
      </c>
    </row>
    <row r="157" spans="1:7" ht="45" x14ac:dyDescent="0.2">
      <c r="A157" s="70" t="s">
        <v>272</v>
      </c>
      <c r="B157" s="71" t="s">
        <v>698</v>
      </c>
      <c r="C157" s="71" t="s">
        <v>845</v>
      </c>
      <c r="D157" s="71" t="s">
        <v>273</v>
      </c>
      <c r="E157" s="72">
        <v>171215256</v>
      </c>
      <c r="F157" s="72">
        <v>171215256</v>
      </c>
      <c r="G157" s="72">
        <v>171215256</v>
      </c>
    </row>
    <row r="158" spans="1:7" ht="15" x14ac:dyDescent="0.2">
      <c r="A158" s="70" t="s">
        <v>274</v>
      </c>
      <c r="B158" s="71" t="s">
        <v>698</v>
      </c>
      <c r="C158" s="71" t="s">
        <v>845</v>
      </c>
      <c r="D158" s="71" t="s">
        <v>275</v>
      </c>
      <c r="E158" s="72">
        <v>149472496</v>
      </c>
      <c r="F158" s="72">
        <v>149472496</v>
      </c>
      <c r="G158" s="72">
        <v>149472496</v>
      </c>
    </row>
    <row r="159" spans="1:7" ht="15" x14ac:dyDescent="0.2">
      <c r="A159" s="70" t="s">
        <v>383</v>
      </c>
      <c r="B159" s="71" t="s">
        <v>698</v>
      </c>
      <c r="C159" s="71" t="s">
        <v>845</v>
      </c>
      <c r="D159" s="71" t="s">
        <v>384</v>
      </c>
      <c r="E159" s="72">
        <v>21742760</v>
      </c>
      <c r="F159" s="72">
        <v>21742760</v>
      </c>
      <c r="G159" s="72">
        <v>21742760</v>
      </c>
    </row>
    <row r="160" spans="1:7" ht="45" x14ac:dyDescent="0.2">
      <c r="A160" s="70" t="s">
        <v>229</v>
      </c>
      <c r="B160" s="71" t="s">
        <v>698</v>
      </c>
      <c r="C160" s="71" t="s">
        <v>420</v>
      </c>
      <c r="D160" s="71" t="s">
        <v>217</v>
      </c>
      <c r="E160" s="72">
        <v>2675224</v>
      </c>
      <c r="F160" s="72">
        <v>2675224</v>
      </c>
      <c r="G160" s="72">
        <v>2675224</v>
      </c>
    </row>
    <row r="161" spans="1:7" ht="90" x14ac:dyDescent="0.2">
      <c r="A161" s="70" t="s">
        <v>222</v>
      </c>
      <c r="B161" s="71" t="s">
        <v>698</v>
      </c>
      <c r="C161" s="71" t="s">
        <v>420</v>
      </c>
      <c r="D161" s="71" t="s">
        <v>223</v>
      </c>
      <c r="E161" s="72">
        <v>2675224</v>
      </c>
      <c r="F161" s="72">
        <v>2675224</v>
      </c>
      <c r="G161" s="72">
        <v>2675224</v>
      </c>
    </row>
    <row r="162" spans="1:7" ht="30" x14ac:dyDescent="0.2">
      <c r="A162" s="70" t="s">
        <v>224</v>
      </c>
      <c r="B162" s="71" t="s">
        <v>698</v>
      </c>
      <c r="C162" s="71" t="s">
        <v>420</v>
      </c>
      <c r="D162" s="71" t="s">
        <v>225</v>
      </c>
      <c r="E162" s="72">
        <v>2675224</v>
      </c>
      <c r="F162" s="72">
        <v>2675224</v>
      </c>
      <c r="G162" s="72">
        <v>2675224</v>
      </c>
    </row>
    <row r="163" spans="1:7" ht="45" x14ac:dyDescent="0.2">
      <c r="A163" s="70" t="s">
        <v>421</v>
      </c>
      <c r="B163" s="71" t="s">
        <v>698</v>
      </c>
      <c r="C163" s="71" t="s">
        <v>422</v>
      </c>
      <c r="D163" s="71" t="s">
        <v>217</v>
      </c>
      <c r="E163" s="72">
        <v>4385945</v>
      </c>
      <c r="F163" s="72">
        <v>4385945</v>
      </c>
      <c r="G163" s="72">
        <v>4385945</v>
      </c>
    </row>
    <row r="164" spans="1:7" ht="90" x14ac:dyDescent="0.2">
      <c r="A164" s="70" t="s">
        <v>222</v>
      </c>
      <c r="B164" s="71" t="s">
        <v>698</v>
      </c>
      <c r="C164" s="71" t="s">
        <v>422</v>
      </c>
      <c r="D164" s="71" t="s">
        <v>223</v>
      </c>
      <c r="E164" s="72">
        <v>4097653</v>
      </c>
      <c r="F164" s="72">
        <v>4097653</v>
      </c>
      <c r="G164" s="72">
        <v>4097653</v>
      </c>
    </row>
    <row r="165" spans="1:7" ht="30" x14ac:dyDescent="0.2">
      <c r="A165" s="70" t="s">
        <v>303</v>
      </c>
      <c r="B165" s="71" t="s">
        <v>698</v>
      </c>
      <c r="C165" s="71" t="s">
        <v>422</v>
      </c>
      <c r="D165" s="71" t="s">
        <v>304</v>
      </c>
      <c r="E165" s="72">
        <v>4097653</v>
      </c>
      <c r="F165" s="72">
        <v>4097653</v>
      </c>
      <c r="G165" s="72">
        <v>4097653</v>
      </c>
    </row>
    <row r="166" spans="1:7" ht="45" x14ac:dyDescent="0.2">
      <c r="A166" s="70" t="s">
        <v>231</v>
      </c>
      <c r="B166" s="71" t="s">
        <v>698</v>
      </c>
      <c r="C166" s="71" t="s">
        <v>422</v>
      </c>
      <c r="D166" s="71" t="s">
        <v>232</v>
      </c>
      <c r="E166" s="72">
        <v>288292</v>
      </c>
      <c r="F166" s="72">
        <v>288292</v>
      </c>
      <c r="G166" s="72">
        <v>288292</v>
      </c>
    </row>
    <row r="167" spans="1:7" ht="45" x14ac:dyDescent="0.2">
      <c r="A167" s="70" t="s">
        <v>233</v>
      </c>
      <c r="B167" s="71" t="s">
        <v>698</v>
      </c>
      <c r="C167" s="71" t="s">
        <v>422</v>
      </c>
      <c r="D167" s="71" t="s">
        <v>234</v>
      </c>
      <c r="E167" s="72">
        <v>288292</v>
      </c>
      <c r="F167" s="72">
        <v>288292</v>
      </c>
      <c r="G167" s="72">
        <v>288292</v>
      </c>
    </row>
    <row r="168" spans="1:7" ht="15" x14ac:dyDescent="0.2">
      <c r="A168" s="70" t="s">
        <v>402</v>
      </c>
      <c r="B168" s="71" t="s">
        <v>698</v>
      </c>
      <c r="C168" s="71" t="s">
        <v>403</v>
      </c>
      <c r="D168" s="71" t="s">
        <v>217</v>
      </c>
      <c r="E168" s="72">
        <v>5725810</v>
      </c>
      <c r="F168" s="72">
        <v>5725810</v>
      </c>
      <c r="G168" s="72">
        <v>5725810</v>
      </c>
    </row>
    <row r="169" spans="1:7" ht="45" x14ac:dyDescent="0.2">
      <c r="A169" s="70" t="s">
        <v>272</v>
      </c>
      <c r="B169" s="71" t="s">
        <v>698</v>
      </c>
      <c r="C169" s="71" t="s">
        <v>403</v>
      </c>
      <c r="D169" s="71" t="s">
        <v>273</v>
      </c>
      <c r="E169" s="72">
        <v>5725810</v>
      </c>
      <c r="F169" s="72">
        <v>5725810</v>
      </c>
      <c r="G169" s="72">
        <v>5725810</v>
      </c>
    </row>
    <row r="170" spans="1:7" ht="15" x14ac:dyDescent="0.2">
      <c r="A170" s="70" t="s">
        <v>274</v>
      </c>
      <c r="B170" s="71" t="s">
        <v>698</v>
      </c>
      <c r="C170" s="71" t="s">
        <v>403</v>
      </c>
      <c r="D170" s="71" t="s">
        <v>275</v>
      </c>
      <c r="E170" s="72">
        <v>5725810</v>
      </c>
      <c r="F170" s="72">
        <v>5725810</v>
      </c>
      <c r="G170" s="72">
        <v>5725810</v>
      </c>
    </row>
    <row r="171" spans="1:7" ht="30" x14ac:dyDescent="0.2">
      <c r="A171" s="70" t="s">
        <v>513</v>
      </c>
      <c r="B171" s="71" t="s">
        <v>698</v>
      </c>
      <c r="C171" s="71" t="s">
        <v>854</v>
      </c>
      <c r="D171" s="71" t="s">
        <v>217</v>
      </c>
      <c r="E171" s="72">
        <v>28874.77</v>
      </c>
      <c r="F171" s="72">
        <v>0</v>
      </c>
      <c r="G171" s="72">
        <v>0</v>
      </c>
    </row>
    <row r="172" spans="1:7" ht="45" x14ac:dyDescent="0.2">
      <c r="A172" s="70" t="s">
        <v>272</v>
      </c>
      <c r="B172" s="71" t="s">
        <v>698</v>
      </c>
      <c r="C172" s="71" t="s">
        <v>854</v>
      </c>
      <c r="D172" s="71" t="s">
        <v>273</v>
      </c>
      <c r="E172" s="72">
        <v>28874.77</v>
      </c>
      <c r="F172" s="72">
        <v>0</v>
      </c>
      <c r="G172" s="72">
        <v>0</v>
      </c>
    </row>
    <row r="173" spans="1:7" ht="15" x14ac:dyDescent="0.2">
      <c r="A173" s="70" t="s">
        <v>274</v>
      </c>
      <c r="B173" s="71" t="s">
        <v>698</v>
      </c>
      <c r="C173" s="71" t="s">
        <v>854</v>
      </c>
      <c r="D173" s="71" t="s">
        <v>275</v>
      </c>
      <c r="E173" s="72">
        <v>28874.77</v>
      </c>
      <c r="F173" s="72">
        <v>0</v>
      </c>
      <c r="G173" s="72">
        <v>0</v>
      </c>
    </row>
    <row r="174" spans="1:7" ht="30" x14ac:dyDescent="0.2">
      <c r="A174" s="70" t="s">
        <v>385</v>
      </c>
      <c r="B174" s="71" t="s">
        <v>698</v>
      </c>
      <c r="C174" s="71" t="s">
        <v>386</v>
      </c>
      <c r="D174" s="71" t="s">
        <v>217</v>
      </c>
      <c r="E174" s="72">
        <v>8157216.6799999997</v>
      </c>
      <c r="F174" s="72">
        <v>7779744.6799999997</v>
      </c>
      <c r="G174" s="72">
        <v>7779744.6799999997</v>
      </c>
    </row>
    <row r="175" spans="1:7" ht="45" x14ac:dyDescent="0.2">
      <c r="A175" s="70" t="s">
        <v>272</v>
      </c>
      <c r="B175" s="71" t="s">
        <v>698</v>
      </c>
      <c r="C175" s="71" t="s">
        <v>386</v>
      </c>
      <c r="D175" s="71" t="s">
        <v>273</v>
      </c>
      <c r="E175" s="72">
        <v>8157216.6799999997</v>
      </c>
      <c r="F175" s="72">
        <v>7779744.6799999997</v>
      </c>
      <c r="G175" s="72">
        <v>7779744.6799999997</v>
      </c>
    </row>
    <row r="176" spans="1:7" ht="15" x14ac:dyDescent="0.2">
      <c r="A176" s="70" t="s">
        <v>274</v>
      </c>
      <c r="B176" s="71" t="s">
        <v>698</v>
      </c>
      <c r="C176" s="71" t="s">
        <v>386</v>
      </c>
      <c r="D176" s="71" t="s">
        <v>275</v>
      </c>
      <c r="E176" s="72">
        <v>5675220</v>
      </c>
      <c r="F176" s="72">
        <v>5675220</v>
      </c>
      <c r="G176" s="72">
        <v>5675220</v>
      </c>
    </row>
    <row r="177" spans="1:7" ht="15" x14ac:dyDescent="0.2">
      <c r="A177" s="70" t="s">
        <v>383</v>
      </c>
      <c r="B177" s="71" t="s">
        <v>698</v>
      </c>
      <c r="C177" s="71" t="s">
        <v>386</v>
      </c>
      <c r="D177" s="71" t="s">
        <v>384</v>
      </c>
      <c r="E177" s="72">
        <v>2481996.6800000002</v>
      </c>
      <c r="F177" s="72">
        <v>2104524.6800000002</v>
      </c>
      <c r="G177" s="72">
        <v>2104524.6800000002</v>
      </c>
    </row>
    <row r="178" spans="1:7" ht="15" x14ac:dyDescent="0.2">
      <c r="A178" s="70" t="s">
        <v>391</v>
      </c>
      <c r="B178" s="71" t="s">
        <v>698</v>
      </c>
      <c r="C178" s="71" t="s">
        <v>392</v>
      </c>
      <c r="D178" s="71" t="s">
        <v>217</v>
      </c>
      <c r="E178" s="72">
        <v>80968427.689999998</v>
      </c>
      <c r="F178" s="72">
        <v>63056345.979999997</v>
      </c>
      <c r="G178" s="72">
        <v>41350260.479999997</v>
      </c>
    </row>
    <row r="179" spans="1:7" ht="45" x14ac:dyDescent="0.2">
      <c r="A179" s="70" t="s">
        <v>272</v>
      </c>
      <c r="B179" s="71" t="s">
        <v>698</v>
      </c>
      <c r="C179" s="71" t="s">
        <v>392</v>
      </c>
      <c r="D179" s="71" t="s">
        <v>273</v>
      </c>
      <c r="E179" s="72">
        <v>80968427.689999998</v>
      </c>
      <c r="F179" s="72">
        <v>63056345.979999997</v>
      </c>
      <c r="G179" s="72">
        <v>41350260.479999997</v>
      </c>
    </row>
    <row r="180" spans="1:7" ht="15" x14ac:dyDescent="0.2">
      <c r="A180" s="70" t="s">
        <v>274</v>
      </c>
      <c r="B180" s="71" t="s">
        <v>698</v>
      </c>
      <c r="C180" s="71" t="s">
        <v>392</v>
      </c>
      <c r="D180" s="71" t="s">
        <v>275</v>
      </c>
      <c r="E180" s="72">
        <v>80968427.689999998</v>
      </c>
      <c r="F180" s="72">
        <v>63056345.979999997</v>
      </c>
      <c r="G180" s="72">
        <v>41350260.479999997</v>
      </c>
    </row>
    <row r="181" spans="1:7" ht="45" x14ac:dyDescent="0.2">
      <c r="A181" s="70" t="s">
        <v>855</v>
      </c>
      <c r="B181" s="71" t="s">
        <v>698</v>
      </c>
      <c r="C181" s="71" t="s">
        <v>393</v>
      </c>
      <c r="D181" s="71" t="s">
        <v>217</v>
      </c>
      <c r="E181" s="72">
        <v>26000000</v>
      </c>
      <c r="F181" s="72">
        <v>20000000</v>
      </c>
      <c r="G181" s="72">
        <v>0</v>
      </c>
    </row>
    <row r="182" spans="1:7" ht="45" x14ac:dyDescent="0.2">
      <c r="A182" s="70" t="s">
        <v>272</v>
      </c>
      <c r="B182" s="71" t="s">
        <v>698</v>
      </c>
      <c r="C182" s="71" t="s">
        <v>393</v>
      </c>
      <c r="D182" s="71" t="s">
        <v>273</v>
      </c>
      <c r="E182" s="72">
        <v>26000000</v>
      </c>
      <c r="F182" s="72">
        <v>20000000</v>
      </c>
      <c r="G182" s="72">
        <v>0</v>
      </c>
    </row>
    <row r="183" spans="1:7" ht="15" x14ac:dyDescent="0.2">
      <c r="A183" s="70" t="s">
        <v>274</v>
      </c>
      <c r="B183" s="71" t="s">
        <v>698</v>
      </c>
      <c r="C183" s="71" t="s">
        <v>393</v>
      </c>
      <c r="D183" s="71" t="s">
        <v>275</v>
      </c>
      <c r="E183" s="72">
        <v>26000000</v>
      </c>
      <c r="F183" s="72">
        <v>20000000</v>
      </c>
      <c r="G183" s="72">
        <v>0</v>
      </c>
    </row>
    <row r="184" spans="1:7" ht="30" x14ac:dyDescent="0.2">
      <c r="A184" s="70" t="s">
        <v>811</v>
      </c>
      <c r="B184" s="71" t="s">
        <v>698</v>
      </c>
      <c r="C184" s="71" t="s">
        <v>812</v>
      </c>
      <c r="D184" s="71" t="s">
        <v>217</v>
      </c>
      <c r="E184" s="72">
        <v>8636384</v>
      </c>
      <c r="F184" s="72">
        <v>8636384</v>
      </c>
      <c r="G184" s="72">
        <v>9677070</v>
      </c>
    </row>
    <row r="185" spans="1:7" ht="45" x14ac:dyDescent="0.2">
      <c r="A185" s="70" t="s">
        <v>272</v>
      </c>
      <c r="B185" s="71" t="s">
        <v>698</v>
      </c>
      <c r="C185" s="71" t="s">
        <v>812</v>
      </c>
      <c r="D185" s="71" t="s">
        <v>273</v>
      </c>
      <c r="E185" s="72">
        <v>8636384</v>
      </c>
      <c r="F185" s="72">
        <v>8636384</v>
      </c>
      <c r="G185" s="72">
        <v>9677070</v>
      </c>
    </row>
    <row r="186" spans="1:7" ht="15" x14ac:dyDescent="0.2">
      <c r="A186" s="70" t="s">
        <v>274</v>
      </c>
      <c r="B186" s="71" t="s">
        <v>698</v>
      </c>
      <c r="C186" s="71" t="s">
        <v>812</v>
      </c>
      <c r="D186" s="71" t="s">
        <v>275</v>
      </c>
      <c r="E186" s="72">
        <v>8636384</v>
      </c>
      <c r="F186" s="72">
        <v>8636384</v>
      </c>
      <c r="G186" s="72">
        <v>9677070</v>
      </c>
    </row>
    <row r="187" spans="1:7" ht="75" x14ac:dyDescent="0.2">
      <c r="A187" s="70" t="s">
        <v>848</v>
      </c>
      <c r="B187" s="71" t="s">
        <v>698</v>
      </c>
      <c r="C187" s="71" t="s">
        <v>849</v>
      </c>
      <c r="D187" s="71" t="s">
        <v>217</v>
      </c>
      <c r="E187" s="72">
        <v>180645.16</v>
      </c>
      <c r="F187" s="72">
        <v>1680000</v>
      </c>
      <c r="G187" s="72">
        <v>1680000</v>
      </c>
    </row>
    <row r="188" spans="1:7" ht="45" x14ac:dyDescent="0.2">
      <c r="A188" s="70" t="s">
        <v>272</v>
      </c>
      <c r="B188" s="71" t="s">
        <v>698</v>
      </c>
      <c r="C188" s="71" t="s">
        <v>849</v>
      </c>
      <c r="D188" s="71" t="s">
        <v>273</v>
      </c>
      <c r="E188" s="72">
        <v>180645.16</v>
      </c>
      <c r="F188" s="72">
        <v>1680000</v>
      </c>
      <c r="G188" s="72">
        <v>1680000</v>
      </c>
    </row>
    <row r="189" spans="1:7" ht="15" x14ac:dyDescent="0.2">
      <c r="A189" s="70" t="s">
        <v>274</v>
      </c>
      <c r="B189" s="71" t="s">
        <v>698</v>
      </c>
      <c r="C189" s="71" t="s">
        <v>849</v>
      </c>
      <c r="D189" s="71" t="s">
        <v>275</v>
      </c>
      <c r="E189" s="72">
        <v>180645.16</v>
      </c>
      <c r="F189" s="72">
        <v>1680000</v>
      </c>
      <c r="G189" s="72">
        <v>1680000</v>
      </c>
    </row>
    <row r="190" spans="1:7" ht="60" x14ac:dyDescent="0.2">
      <c r="A190" s="70" t="s">
        <v>423</v>
      </c>
      <c r="B190" s="71" t="s">
        <v>698</v>
      </c>
      <c r="C190" s="71" t="s">
        <v>424</v>
      </c>
      <c r="D190" s="71" t="s">
        <v>217</v>
      </c>
      <c r="E190" s="72">
        <v>704000</v>
      </c>
      <c r="F190" s="72">
        <v>704000</v>
      </c>
      <c r="G190" s="72">
        <v>704000</v>
      </c>
    </row>
    <row r="191" spans="1:7" ht="90" x14ac:dyDescent="0.2">
      <c r="A191" s="70" t="s">
        <v>222</v>
      </c>
      <c r="B191" s="71" t="s">
        <v>698</v>
      </c>
      <c r="C191" s="71" t="s">
        <v>424</v>
      </c>
      <c r="D191" s="71" t="s">
        <v>223</v>
      </c>
      <c r="E191" s="72">
        <v>4000</v>
      </c>
      <c r="F191" s="72">
        <v>4000</v>
      </c>
      <c r="G191" s="72">
        <v>4000</v>
      </c>
    </row>
    <row r="192" spans="1:7" ht="30" x14ac:dyDescent="0.2">
      <c r="A192" s="70" t="s">
        <v>303</v>
      </c>
      <c r="B192" s="71" t="s">
        <v>698</v>
      </c>
      <c r="C192" s="71" t="s">
        <v>424</v>
      </c>
      <c r="D192" s="71" t="s">
        <v>304</v>
      </c>
      <c r="E192" s="72">
        <v>4000</v>
      </c>
      <c r="F192" s="72">
        <v>4000</v>
      </c>
      <c r="G192" s="72">
        <v>4000</v>
      </c>
    </row>
    <row r="193" spans="1:7" ht="45" x14ac:dyDescent="0.2">
      <c r="A193" s="70" t="s">
        <v>231</v>
      </c>
      <c r="B193" s="71" t="s">
        <v>698</v>
      </c>
      <c r="C193" s="71" t="s">
        <v>424</v>
      </c>
      <c r="D193" s="71" t="s">
        <v>232</v>
      </c>
      <c r="E193" s="72">
        <v>700000</v>
      </c>
      <c r="F193" s="72">
        <v>700000</v>
      </c>
      <c r="G193" s="72">
        <v>700000</v>
      </c>
    </row>
    <row r="194" spans="1:7" ht="45" x14ac:dyDescent="0.2">
      <c r="A194" s="70" t="s">
        <v>233</v>
      </c>
      <c r="B194" s="71" t="s">
        <v>698</v>
      </c>
      <c r="C194" s="71" t="s">
        <v>424</v>
      </c>
      <c r="D194" s="71" t="s">
        <v>234</v>
      </c>
      <c r="E194" s="72">
        <v>700000</v>
      </c>
      <c r="F194" s="72">
        <v>700000</v>
      </c>
      <c r="G194" s="72">
        <v>700000</v>
      </c>
    </row>
    <row r="195" spans="1:7" ht="30" x14ac:dyDescent="0.2">
      <c r="A195" s="70" t="s">
        <v>410</v>
      </c>
      <c r="B195" s="71" t="s">
        <v>698</v>
      </c>
      <c r="C195" s="71" t="s">
        <v>425</v>
      </c>
      <c r="D195" s="71" t="s">
        <v>217</v>
      </c>
      <c r="E195" s="72">
        <v>283550</v>
      </c>
      <c r="F195" s="72">
        <v>283550</v>
      </c>
      <c r="G195" s="72">
        <v>283550</v>
      </c>
    </row>
    <row r="196" spans="1:7" ht="90" x14ac:dyDescent="0.2">
      <c r="A196" s="70" t="s">
        <v>222</v>
      </c>
      <c r="B196" s="71" t="s">
        <v>698</v>
      </c>
      <c r="C196" s="71" t="s">
        <v>425</v>
      </c>
      <c r="D196" s="71" t="s">
        <v>223</v>
      </c>
      <c r="E196" s="72">
        <v>102000</v>
      </c>
      <c r="F196" s="72">
        <v>102000</v>
      </c>
      <c r="G196" s="72">
        <v>102000</v>
      </c>
    </row>
    <row r="197" spans="1:7" ht="30" x14ac:dyDescent="0.2">
      <c r="A197" s="70" t="s">
        <v>303</v>
      </c>
      <c r="B197" s="71" t="s">
        <v>698</v>
      </c>
      <c r="C197" s="71" t="s">
        <v>425</v>
      </c>
      <c r="D197" s="71" t="s">
        <v>304</v>
      </c>
      <c r="E197" s="72">
        <v>102000</v>
      </c>
      <c r="F197" s="72">
        <v>102000</v>
      </c>
      <c r="G197" s="72">
        <v>102000</v>
      </c>
    </row>
    <row r="198" spans="1:7" ht="45" x14ac:dyDescent="0.2">
      <c r="A198" s="70" t="s">
        <v>231</v>
      </c>
      <c r="B198" s="71" t="s">
        <v>698</v>
      </c>
      <c r="C198" s="71" t="s">
        <v>425</v>
      </c>
      <c r="D198" s="71" t="s">
        <v>232</v>
      </c>
      <c r="E198" s="72">
        <v>181550</v>
      </c>
      <c r="F198" s="72">
        <v>181550</v>
      </c>
      <c r="G198" s="72">
        <v>181550</v>
      </c>
    </row>
    <row r="199" spans="1:7" ht="45" x14ac:dyDescent="0.2">
      <c r="A199" s="70" t="s">
        <v>233</v>
      </c>
      <c r="B199" s="71" t="s">
        <v>698</v>
      </c>
      <c r="C199" s="71" t="s">
        <v>425</v>
      </c>
      <c r="D199" s="71" t="s">
        <v>234</v>
      </c>
      <c r="E199" s="72">
        <v>181550</v>
      </c>
      <c r="F199" s="72">
        <v>181550</v>
      </c>
      <c r="G199" s="72">
        <v>181550</v>
      </c>
    </row>
    <row r="200" spans="1:7" ht="45" x14ac:dyDescent="0.2">
      <c r="A200" s="70" t="s">
        <v>345</v>
      </c>
      <c r="B200" s="71" t="s">
        <v>698</v>
      </c>
      <c r="C200" s="71" t="s">
        <v>346</v>
      </c>
      <c r="D200" s="71" t="s">
        <v>217</v>
      </c>
      <c r="E200" s="72">
        <v>260589</v>
      </c>
      <c r="F200" s="72">
        <v>260589</v>
      </c>
      <c r="G200" s="72">
        <v>260589</v>
      </c>
    </row>
    <row r="201" spans="1:7" ht="45" x14ac:dyDescent="0.2">
      <c r="A201" s="70" t="s">
        <v>272</v>
      </c>
      <c r="B201" s="71" t="s">
        <v>698</v>
      </c>
      <c r="C201" s="71" t="s">
        <v>346</v>
      </c>
      <c r="D201" s="71" t="s">
        <v>273</v>
      </c>
      <c r="E201" s="72">
        <v>260589</v>
      </c>
      <c r="F201" s="72">
        <v>260589</v>
      </c>
      <c r="G201" s="72">
        <v>260589</v>
      </c>
    </row>
    <row r="202" spans="1:7" ht="15" x14ac:dyDescent="0.2">
      <c r="A202" s="70" t="s">
        <v>274</v>
      </c>
      <c r="B202" s="71" t="s">
        <v>698</v>
      </c>
      <c r="C202" s="71" t="s">
        <v>346</v>
      </c>
      <c r="D202" s="71" t="s">
        <v>275</v>
      </c>
      <c r="E202" s="72">
        <v>260589</v>
      </c>
      <c r="F202" s="72">
        <v>260589</v>
      </c>
      <c r="G202" s="72">
        <v>260589</v>
      </c>
    </row>
    <row r="203" spans="1:7" ht="15" x14ac:dyDescent="0.2">
      <c r="A203" s="70" t="s">
        <v>412</v>
      </c>
      <c r="B203" s="71" t="s">
        <v>698</v>
      </c>
      <c r="C203" s="71" t="s">
        <v>426</v>
      </c>
      <c r="D203" s="71" t="s">
        <v>217</v>
      </c>
      <c r="E203" s="72">
        <v>398700</v>
      </c>
      <c r="F203" s="72">
        <v>398700</v>
      </c>
      <c r="G203" s="72">
        <v>398700</v>
      </c>
    </row>
    <row r="204" spans="1:7" ht="30" x14ac:dyDescent="0.2">
      <c r="A204" s="70" t="s">
        <v>414</v>
      </c>
      <c r="B204" s="71" t="s">
        <v>698</v>
      </c>
      <c r="C204" s="71" t="s">
        <v>426</v>
      </c>
      <c r="D204" s="71" t="s">
        <v>415</v>
      </c>
      <c r="E204" s="72">
        <v>398700</v>
      </c>
      <c r="F204" s="72">
        <v>398700</v>
      </c>
      <c r="G204" s="72">
        <v>398700</v>
      </c>
    </row>
    <row r="205" spans="1:7" ht="15" x14ac:dyDescent="0.2">
      <c r="A205" s="70" t="s">
        <v>416</v>
      </c>
      <c r="B205" s="71" t="s">
        <v>698</v>
      </c>
      <c r="C205" s="71" t="s">
        <v>426</v>
      </c>
      <c r="D205" s="71" t="s">
        <v>417</v>
      </c>
      <c r="E205" s="72">
        <v>398700</v>
      </c>
      <c r="F205" s="72">
        <v>398700</v>
      </c>
      <c r="G205" s="72">
        <v>398700</v>
      </c>
    </row>
    <row r="206" spans="1:7" ht="60" x14ac:dyDescent="0.2">
      <c r="A206" s="70" t="s">
        <v>850</v>
      </c>
      <c r="B206" s="71" t="s">
        <v>698</v>
      </c>
      <c r="C206" s="71" t="s">
        <v>851</v>
      </c>
      <c r="D206" s="71" t="s">
        <v>217</v>
      </c>
      <c r="E206" s="72">
        <v>358422.94</v>
      </c>
      <c r="F206" s="72">
        <v>3000000</v>
      </c>
      <c r="G206" s="72">
        <v>3500000</v>
      </c>
    </row>
    <row r="207" spans="1:7" ht="45" x14ac:dyDescent="0.2">
      <c r="A207" s="70" t="s">
        <v>272</v>
      </c>
      <c r="B207" s="71" t="s">
        <v>698</v>
      </c>
      <c r="C207" s="71" t="s">
        <v>851</v>
      </c>
      <c r="D207" s="71" t="s">
        <v>273</v>
      </c>
      <c r="E207" s="72">
        <v>358422.94</v>
      </c>
      <c r="F207" s="72">
        <v>3000000</v>
      </c>
      <c r="G207" s="72">
        <v>3500000</v>
      </c>
    </row>
    <row r="208" spans="1:7" ht="15" x14ac:dyDescent="0.2">
      <c r="A208" s="70" t="s">
        <v>274</v>
      </c>
      <c r="B208" s="71" t="s">
        <v>698</v>
      </c>
      <c r="C208" s="71" t="s">
        <v>851</v>
      </c>
      <c r="D208" s="71" t="s">
        <v>275</v>
      </c>
      <c r="E208" s="72">
        <v>358422.94</v>
      </c>
      <c r="F208" s="72">
        <v>3000000</v>
      </c>
      <c r="G208" s="72">
        <v>3500000</v>
      </c>
    </row>
    <row r="209" spans="1:7" ht="15" x14ac:dyDescent="0.2">
      <c r="A209" s="70" t="s">
        <v>387</v>
      </c>
      <c r="B209" s="71" t="s">
        <v>698</v>
      </c>
      <c r="C209" s="71" t="s">
        <v>388</v>
      </c>
      <c r="D209" s="71" t="s">
        <v>217</v>
      </c>
      <c r="E209" s="72">
        <v>21042021</v>
      </c>
      <c r="F209" s="72">
        <v>21042021</v>
      </c>
      <c r="G209" s="72">
        <v>21042021</v>
      </c>
    </row>
    <row r="210" spans="1:7" ht="45" x14ac:dyDescent="0.2">
      <c r="A210" s="70" t="s">
        <v>272</v>
      </c>
      <c r="B210" s="71" t="s">
        <v>698</v>
      </c>
      <c r="C210" s="71" t="s">
        <v>388</v>
      </c>
      <c r="D210" s="71" t="s">
        <v>273</v>
      </c>
      <c r="E210" s="72">
        <v>21042021</v>
      </c>
      <c r="F210" s="72">
        <v>21042021</v>
      </c>
      <c r="G210" s="72">
        <v>21042021</v>
      </c>
    </row>
    <row r="211" spans="1:7" ht="15" x14ac:dyDescent="0.2">
      <c r="A211" s="70" t="s">
        <v>274</v>
      </c>
      <c r="B211" s="71" t="s">
        <v>698</v>
      </c>
      <c r="C211" s="71" t="s">
        <v>388</v>
      </c>
      <c r="D211" s="71" t="s">
        <v>275</v>
      </c>
      <c r="E211" s="72">
        <v>19956741</v>
      </c>
      <c r="F211" s="72">
        <v>19956741</v>
      </c>
      <c r="G211" s="72">
        <v>19956741</v>
      </c>
    </row>
    <row r="212" spans="1:7" ht="15" x14ac:dyDescent="0.2">
      <c r="A212" s="70" t="s">
        <v>383</v>
      </c>
      <c r="B212" s="71" t="s">
        <v>698</v>
      </c>
      <c r="C212" s="71" t="s">
        <v>388</v>
      </c>
      <c r="D212" s="71" t="s">
        <v>384</v>
      </c>
      <c r="E212" s="72">
        <v>1085280</v>
      </c>
      <c r="F212" s="72">
        <v>1085280</v>
      </c>
      <c r="G212" s="72">
        <v>1085280</v>
      </c>
    </row>
    <row r="213" spans="1:7" ht="30" x14ac:dyDescent="0.2">
      <c r="A213" s="70" t="s">
        <v>408</v>
      </c>
      <c r="B213" s="71" t="s">
        <v>698</v>
      </c>
      <c r="C213" s="71" t="s">
        <v>409</v>
      </c>
      <c r="D213" s="71" t="s">
        <v>217</v>
      </c>
      <c r="E213" s="72">
        <v>2149056</v>
      </c>
      <c r="F213" s="72">
        <v>2149056</v>
      </c>
      <c r="G213" s="72">
        <v>2149056</v>
      </c>
    </row>
    <row r="214" spans="1:7" ht="45" x14ac:dyDescent="0.2">
      <c r="A214" s="70" t="s">
        <v>272</v>
      </c>
      <c r="B214" s="71" t="s">
        <v>698</v>
      </c>
      <c r="C214" s="71" t="s">
        <v>409</v>
      </c>
      <c r="D214" s="71" t="s">
        <v>273</v>
      </c>
      <c r="E214" s="72">
        <v>2149056</v>
      </c>
      <c r="F214" s="72">
        <v>2149056</v>
      </c>
      <c r="G214" s="72">
        <v>2149056</v>
      </c>
    </row>
    <row r="215" spans="1:7" ht="15" x14ac:dyDescent="0.2">
      <c r="A215" s="70" t="s">
        <v>274</v>
      </c>
      <c r="B215" s="71" t="s">
        <v>698</v>
      </c>
      <c r="C215" s="71" t="s">
        <v>409</v>
      </c>
      <c r="D215" s="71" t="s">
        <v>275</v>
      </c>
      <c r="E215" s="72">
        <v>2149056</v>
      </c>
      <c r="F215" s="72">
        <v>2149056</v>
      </c>
      <c r="G215" s="72">
        <v>2149056</v>
      </c>
    </row>
    <row r="216" spans="1:7" ht="135" x14ac:dyDescent="0.2">
      <c r="A216" s="70" t="s">
        <v>856</v>
      </c>
      <c r="B216" s="71" t="s">
        <v>698</v>
      </c>
      <c r="C216" s="71" t="s">
        <v>857</v>
      </c>
      <c r="D216" s="71" t="s">
        <v>217</v>
      </c>
      <c r="E216" s="72">
        <v>10072800</v>
      </c>
      <c r="F216" s="72">
        <v>10072800</v>
      </c>
      <c r="G216" s="72">
        <v>10072800</v>
      </c>
    </row>
    <row r="217" spans="1:7" ht="30" x14ac:dyDescent="0.2">
      <c r="A217" s="70" t="s">
        <v>414</v>
      </c>
      <c r="B217" s="71" t="s">
        <v>698</v>
      </c>
      <c r="C217" s="71" t="s">
        <v>857</v>
      </c>
      <c r="D217" s="71" t="s">
        <v>415</v>
      </c>
      <c r="E217" s="72">
        <v>10072800</v>
      </c>
      <c r="F217" s="72">
        <v>10072800</v>
      </c>
      <c r="G217" s="72">
        <v>10072800</v>
      </c>
    </row>
    <row r="218" spans="1:7" ht="45" x14ac:dyDescent="0.2">
      <c r="A218" s="70" t="s">
        <v>427</v>
      </c>
      <c r="B218" s="71" t="s">
        <v>698</v>
      </c>
      <c r="C218" s="71" t="s">
        <v>857</v>
      </c>
      <c r="D218" s="71" t="s">
        <v>428</v>
      </c>
      <c r="E218" s="72">
        <v>10072800</v>
      </c>
      <c r="F218" s="72">
        <v>10072800</v>
      </c>
      <c r="G218" s="72">
        <v>10072800</v>
      </c>
    </row>
    <row r="219" spans="1:7" ht="60" x14ac:dyDescent="0.2">
      <c r="A219" s="70" t="s">
        <v>394</v>
      </c>
      <c r="B219" s="71" t="s">
        <v>698</v>
      </c>
      <c r="C219" s="71" t="s">
        <v>395</v>
      </c>
      <c r="D219" s="71" t="s">
        <v>217</v>
      </c>
      <c r="E219" s="72">
        <v>234360</v>
      </c>
      <c r="F219" s="72">
        <v>234360</v>
      </c>
      <c r="G219" s="72">
        <v>234360</v>
      </c>
    </row>
    <row r="220" spans="1:7" ht="45" x14ac:dyDescent="0.2">
      <c r="A220" s="70" t="s">
        <v>272</v>
      </c>
      <c r="B220" s="71" t="s">
        <v>698</v>
      </c>
      <c r="C220" s="71" t="s">
        <v>395</v>
      </c>
      <c r="D220" s="71" t="s">
        <v>273</v>
      </c>
      <c r="E220" s="72">
        <v>234360</v>
      </c>
      <c r="F220" s="72">
        <v>234360</v>
      </c>
      <c r="G220" s="72">
        <v>234360</v>
      </c>
    </row>
    <row r="221" spans="1:7" ht="15" x14ac:dyDescent="0.2">
      <c r="A221" s="70" t="s">
        <v>274</v>
      </c>
      <c r="B221" s="71" t="s">
        <v>698</v>
      </c>
      <c r="C221" s="71" t="s">
        <v>395</v>
      </c>
      <c r="D221" s="71" t="s">
        <v>275</v>
      </c>
      <c r="E221" s="72">
        <v>234360</v>
      </c>
      <c r="F221" s="72">
        <v>234360</v>
      </c>
      <c r="G221" s="72">
        <v>234360</v>
      </c>
    </row>
    <row r="222" spans="1:7" ht="75" x14ac:dyDescent="0.2">
      <c r="A222" s="70" t="s">
        <v>487</v>
      </c>
      <c r="B222" s="71" t="s">
        <v>698</v>
      </c>
      <c r="C222" s="71" t="s">
        <v>488</v>
      </c>
      <c r="D222" s="71" t="s">
        <v>217</v>
      </c>
      <c r="E222" s="72">
        <v>6327444</v>
      </c>
      <c r="F222" s="72">
        <v>6327444</v>
      </c>
      <c r="G222" s="72">
        <v>6327444</v>
      </c>
    </row>
    <row r="223" spans="1:7" ht="30" x14ac:dyDescent="0.2">
      <c r="A223" s="70" t="s">
        <v>414</v>
      </c>
      <c r="B223" s="71" t="s">
        <v>698</v>
      </c>
      <c r="C223" s="71" t="s">
        <v>488</v>
      </c>
      <c r="D223" s="71" t="s">
        <v>415</v>
      </c>
      <c r="E223" s="72">
        <v>6327444</v>
      </c>
      <c r="F223" s="72">
        <v>6327444</v>
      </c>
      <c r="G223" s="72">
        <v>6327444</v>
      </c>
    </row>
    <row r="224" spans="1:7" ht="45" x14ac:dyDescent="0.2">
      <c r="A224" s="70" t="s">
        <v>427</v>
      </c>
      <c r="B224" s="91" t="s">
        <v>698</v>
      </c>
      <c r="C224" s="71" t="s">
        <v>488</v>
      </c>
      <c r="D224" s="92" t="s">
        <v>428</v>
      </c>
      <c r="E224" s="72">
        <v>6327444</v>
      </c>
      <c r="F224" s="72">
        <v>6327444</v>
      </c>
      <c r="G224" s="72">
        <v>6327444</v>
      </c>
    </row>
    <row r="225" spans="1:7" ht="45" x14ac:dyDescent="0.2">
      <c r="A225" s="70" t="s">
        <v>858</v>
      </c>
      <c r="B225" s="91" t="s">
        <v>698</v>
      </c>
      <c r="C225" s="71" t="s">
        <v>429</v>
      </c>
      <c r="D225" s="92" t="s">
        <v>217</v>
      </c>
      <c r="E225" s="72">
        <v>7294550</v>
      </c>
      <c r="F225" s="72">
        <v>7294550</v>
      </c>
      <c r="G225" s="72">
        <v>7294550</v>
      </c>
    </row>
    <row r="226" spans="1:7" ht="90" x14ac:dyDescent="0.2">
      <c r="A226" s="70" t="s">
        <v>222</v>
      </c>
      <c r="B226" s="91" t="s">
        <v>698</v>
      </c>
      <c r="C226" s="71" t="s">
        <v>429</v>
      </c>
      <c r="D226" s="92" t="s">
        <v>223</v>
      </c>
      <c r="E226" s="72">
        <v>6715932</v>
      </c>
      <c r="F226" s="72">
        <v>6715932</v>
      </c>
      <c r="G226" s="72">
        <v>6715932</v>
      </c>
    </row>
    <row r="227" spans="1:7" ht="30" x14ac:dyDescent="0.2">
      <c r="A227" s="70" t="s">
        <v>303</v>
      </c>
      <c r="B227" s="91" t="s">
        <v>698</v>
      </c>
      <c r="C227" s="71" t="s">
        <v>429</v>
      </c>
      <c r="D227" s="92" t="s">
        <v>304</v>
      </c>
      <c r="E227" s="72">
        <v>6715932</v>
      </c>
      <c r="F227" s="72">
        <v>6715932</v>
      </c>
      <c r="G227" s="72">
        <v>6715932</v>
      </c>
    </row>
    <row r="228" spans="1:7" ht="45" x14ac:dyDescent="0.2">
      <c r="A228" s="70" t="s">
        <v>231</v>
      </c>
      <c r="B228" s="91" t="s">
        <v>698</v>
      </c>
      <c r="C228" s="71" t="s">
        <v>429</v>
      </c>
      <c r="D228" s="92" t="s">
        <v>232</v>
      </c>
      <c r="E228" s="72">
        <v>576858</v>
      </c>
      <c r="F228" s="72">
        <v>576858</v>
      </c>
      <c r="G228" s="72">
        <v>576858</v>
      </c>
    </row>
    <row r="229" spans="1:7" ht="45" x14ac:dyDescent="0.2">
      <c r="A229" s="70" t="s">
        <v>233</v>
      </c>
      <c r="B229" s="91" t="s">
        <v>698</v>
      </c>
      <c r="C229" s="71" t="s">
        <v>429</v>
      </c>
      <c r="D229" s="92" t="s">
        <v>234</v>
      </c>
      <c r="E229" s="72">
        <v>576858</v>
      </c>
      <c r="F229" s="72">
        <v>576858</v>
      </c>
      <c r="G229" s="72">
        <v>576858</v>
      </c>
    </row>
    <row r="230" spans="1:7" ht="15" x14ac:dyDescent="0.2">
      <c r="A230" s="70" t="s">
        <v>241</v>
      </c>
      <c r="B230" s="71" t="s">
        <v>698</v>
      </c>
      <c r="C230" s="71" t="s">
        <v>429</v>
      </c>
      <c r="D230" s="71" t="s">
        <v>242</v>
      </c>
      <c r="E230" s="72">
        <v>1760</v>
      </c>
      <c r="F230" s="72">
        <v>1760</v>
      </c>
      <c r="G230" s="72">
        <v>1760</v>
      </c>
    </row>
    <row r="231" spans="1:7" ht="30" x14ac:dyDescent="0.2">
      <c r="A231" s="70" t="s">
        <v>243</v>
      </c>
      <c r="B231" s="71" t="s">
        <v>698</v>
      </c>
      <c r="C231" s="71" t="s">
        <v>429</v>
      </c>
      <c r="D231" s="71" t="s">
        <v>244</v>
      </c>
      <c r="E231" s="72">
        <v>1760</v>
      </c>
      <c r="F231" s="72">
        <v>1760</v>
      </c>
      <c r="G231" s="72">
        <v>1760</v>
      </c>
    </row>
    <row r="232" spans="1:7" ht="45" x14ac:dyDescent="0.2">
      <c r="A232" s="70" t="s">
        <v>430</v>
      </c>
      <c r="B232" s="71" t="s">
        <v>698</v>
      </c>
      <c r="C232" s="71" t="s">
        <v>431</v>
      </c>
      <c r="D232" s="71" t="s">
        <v>217</v>
      </c>
      <c r="E232" s="72">
        <v>1081553</v>
      </c>
      <c r="F232" s="72">
        <v>1081553</v>
      </c>
      <c r="G232" s="72">
        <v>1081553</v>
      </c>
    </row>
    <row r="233" spans="1:7" ht="90" x14ac:dyDescent="0.2">
      <c r="A233" s="70" t="s">
        <v>222</v>
      </c>
      <c r="B233" s="71" t="s">
        <v>698</v>
      </c>
      <c r="C233" s="71" t="s">
        <v>431</v>
      </c>
      <c r="D233" s="71" t="s">
        <v>223</v>
      </c>
      <c r="E233" s="72">
        <v>1078553</v>
      </c>
      <c r="F233" s="72">
        <v>1078553</v>
      </c>
      <c r="G233" s="72">
        <v>1078553</v>
      </c>
    </row>
    <row r="234" spans="1:7" ht="30" x14ac:dyDescent="0.2">
      <c r="A234" s="70" t="s">
        <v>303</v>
      </c>
      <c r="B234" s="71" t="s">
        <v>698</v>
      </c>
      <c r="C234" s="71" t="s">
        <v>431</v>
      </c>
      <c r="D234" s="71" t="s">
        <v>304</v>
      </c>
      <c r="E234" s="72">
        <v>1078553</v>
      </c>
      <c r="F234" s="72">
        <v>1078553</v>
      </c>
      <c r="G234" s="72">
        <v>1078553</v>
      </c>
    </row>
    <row r="235" spans="1:7" ht="45" x14ac:dyDescent="0.2">
      <c r="A235" s="70" t="s">
        <v>231</v>
      </c>
      <c r="B235" s="71" t="s">
        <v>698</v>
      </c>
      <c r="C235" s="71" t="s">
        <v>431</v>
      </c>
      <c r="D235" s="71" t="s">
        <v>232</v>
      </c>
      <c r="E235" s="72">
        <v>3000</v>
      </c>
      <c r="F235" s="72">
        <v>3000</v>
      </c>
      <c r="G235" s="72">
        <v>3000</v>
      </c>
    </row>
    <row r="236" spans="1:7" ht="45" x14ac:dyDescent="0.2">
      <c r="A236" s="70" t="s">
        <v>233</v>
      </c>
      <c r="B236" s="71" t="s">
        <v>698</v>
      </c>
      <c r="C236" s="71" t="s">
        <v>431</v>
      </c>
      <c r="D236" s="71" t="s">
        <v>234</v>
      </c>
      <c r="E236" s="72">
        <v>3000</v>
      </c>
      <c r="F236" s="72">
        <v>3000</v>
      </c>
      <c r="G236" s="72">
        <v>3000</v>
      </c>
    </row>
    <row r="237" spans="1:7" ht="45" x14ac:dyDescent="0.2">
      <c r="A237" s="70" t="s">
        <v>432</v>
      </c>
      <c r="B237" s="71" t="s">
        <v>698</v>
      </c>
      <c r="C237" s="71" t="s">
        <v>433</v>
      </c>
      <c r="D237" s="71" t="s">
        <v>217</v>
      </c>
      <c r="E237" s="72">
        <v>2157106</v>
      </c>
      <c r="F237" s="72">
        <v>2157106</v>
      </c>
      <c r="G237" s="72">
        <v>2157106</v>
      </c>
    </row>
    <row r="238" spans="1:7" ht="90" x14ac:dyDescent="0.2">
      <c r="A238" s="70" t="s">
        <v>222</v>
      </c>
      <c r="B238" s="71" t="s">
        <v>698</v>
      </c>
      <c r="C238" s="71" t="s">
        <v>433</v>
      </c>
      <c r="D238" s="71" t="s">
        <v>223</v>
      </c>
      <c r="E238" s="72">
        <v>2157106</v>
      </c>
      <c r="F238" s="72">
        <v>2157106</v>
      </c>
      <c r="G238" s="72">
        <v>2157106</v>
      </c>
    </row>
    <row r="239" spans="1:7" ht="30" x14ac:dyDescent="0.2">
      <c r="A239" s="70" t="s">
        <v>303</v>
      </c>
      <c r="B239" s="71" t="s">
        <v>698</v>
      </c>
      <c r="C239" s="71" t="s">
        <v>433</v>
      </c>
      <c r="D239" s="71" t="s">
        <v>304</v>
      </c>
      <c r="E239" s="72">
        <v>2157106</v>
      </c>
      <c r="F239" s="72">
        <v>2157106</v>
      </c>
      <c r="G239" s="72">
        <v>2157106</v>
      </c>
    </row>
    <row r="240" spans="1:7" ht="75" x14ac:dyDescent="0.2">
      <c r="A240" s="70" t="s">
        <v>813</v>
      </c>
      <c r="B240" s="71" t="s">
        <v>698</v>
      </c>
      <c r="C240" s="71" t="s">
        <v>814</v>
      </c>
      <c r="D240" s="71" t="s">
        <v>217</v>
      </c>
      <c r="E240" s="72">
        <v>347884</v>
      </c>
      <c r="F240" s="72">
        <v>0</v>
      </c>
      <c r="G240" s="72">
        <v>0</v>
      </c>
    </row>
    <row r="241" spans="1:7" ht="45" x14ac:dyDescent="0.2">
      <c r="A241" s="70" t="s">
        <v>272</v>
      </c>
      <c r="B241" s="71" t="s">
        <v>698</v>
      </c>
      <c r="C241" s="71" t="s">
        <v>814</v>
      </c>
      <c r="D241" s="71" t="s">
        <v>273</v>
      </c>
      <c r="E241" s="72">
        <v>347884</v>
      </c>
      <c r="F241" s="72">
        <v>0</v>
      </c>
      <c r="G241" s="72">
        <v>0</v>
      </c>
    </row>
    <row r="242" spans="1:7" ht="15" x14ac:dyDescent="0.2">
      <c r="A242" s="70" t="s">
        <v>274</v>
      </c>
      <c r="B242" s="71" t="s">
        <v>698</v>
      </c>
      <c r="C242" s="71" t="s">
        <v>814</v>
      </c>
      <c r="D242" s="71" t="s">
        <v>275</v>
      </c>
      <c r="E242" s="72">
        <v>347884</v>
      </c>
      <c r="F242" s="72">
        <v>0</v>
      </c>
      <c r="G242" s="72">
        <v>0</v>
      </c>
    </row>
    <row r="243" spans="1:7" ht="59.25" customHeight="1" x14ac:dyDescent="0.2">
      <c r="A243" s="90" t="s">
        <v>801</v>
      </c>
      <c r="B243" s="258" t="s">
        <v>722</v>
      </c>
      <c r="C243" s="259"/>
      <c r="D243" s="260"/>
      <c r="E243" s="69">
        <v>149814294.91</v>
      </c>
      <c r="F243" s="69">
        <v>119281291.73999999</v>
      </c>
      <c r="G243" s="69">
        <v>117039323.73999999</v>
      </c>
    </row>
    <row r="244" spans="1:7" ht="45" x14ac:dyDescent="0.2">
      <c r="A244" s="70" t="s">
        <v>723</v>
      </c>
      <c r="B244" s="68" t="s">
        <v>573</v>
      </c>
      <c r="C244" s="71" t="s">
        <v>722</v>
      </c>
      <c r="D244" s="71" t="s">
        <v>217</v>
      </c>
      <c r="E244" s="72">
        <v>149814294.91</v>
      </c>
      <c r="F244" s="72">
        <v>119281291.73999999</v>
      </c>
      <c r="G244" s="72">
        <v>117039323.73999999</v>
      </c>
    </row>
    <row r="245" spans="1:7" ht="15" x14ac:dyDescent="0.2">
      <c r="A245" s="70" t="s">
        <v>832</v>
      </c>
      <c r="B245" s="71" t="s">
        <v>573</v>
      </c>
      <c r="C245" s="71" t="s">
        <v>347</v>
      </c>
      <c r="D245" s="71" t="s">
        <v>217</v>
      </c>
      <c r="E245" s="72">
        <v>20000</v>
      </c>
      <c r="F245" s="72">
        <v>0</v>
      </c>
      <c r="G245" s="72">
        <v>0</v>
      </c>
    </row>
    <row r="246" spans="1:7" ht="45" x14ac:dyDescent="0.2">
      <c r="A246" s="70" t="s">
        <v>231</v>
      </c>
      <c r="B246" s="71" t="s">
        <v>573</v>
      </c>
      <c r="C246" s="71" t="s">
        <v>347</v>
      </c>
      <c r="D246" s="71" t="s">
        <v>232</v>
      </c>
      <c r="E246" s="72">
        <v>20000</v>
      </c>
      <c r="F246" s="72">
        <v>0</v>
      </c>
      <c r="G246" s="72">
        <v>0</v>
      </c>
    </row>
    <row r="247" spans="1:7" ht="45" x14ac:dyDescent="0.2">
      <c r="A247" s="70" t="s">
        <v>233</v>
      </c>
      <c r="B247" s="71" t="s">
        <v>573</v>
      </c>
      <c r="C247" s="71" t="s">
        <v>347</v>
      </c>
      <c r="D247" s="71" t="s">
        <v>234</v>
      </c>
      <c r="E247" s="72">
        <v>20000</v>
      </c>
      <c r="F247" s="72">
        <v>0</v>
      </c>
      <c r="G247" s="72">
        <v>0</v>
      </c>
    </row>
    <row r="248" spans="1:7" ht="30" x14ac:dyDescent="0.2">
      <c r="A248" s="70" t="s">
        <v>404</v>
      </c>
      <c r="B248" s="71" t="s">
        <v>573</v>
      </c>
      <c r="C248" s="71" t="s">
        <v>405</v>
      </c>
      <c r="D248" s="71" t="s">
        <v>217</v>
      </c>
      <c r="E248" s="72">
        <v>30715494</v>
      </c>
      <c r="F248" s="72">
        <v>29218447</v>
      </c>
      <c r="G248" s="72">
        <v>29218447</v>
      </c>
    </row>
    <row r="249" spans="1:7" ht="45" x14ac:dyDescent="0.2">
      <c r="A249" s="70" t="s">
        <v>272</v>
      </c>
      <c r="B249" s="71" t="s">
        <v>573</v>
      </c>
      <c r="C249" s="71" t="s">
        <v>405</v>
      </c>
      <c r="D249" s="71" t="s">
        <v>273</v>
      </c>
      <c r="E249" s="72">
        <v>30715494</v>
      </c>
      <c r="F249" s="72">
        <v>29218447</v>
      </c>
      <c r="G249" s="72">
        <v>29218447</v>
      </c>
    </row>
    <row r="250" spans="1:7" ht="15" x14ac:dyDescent="0.2">
      <c r="A250" s="70" t="s">
        <v>274</v>
      </c>
      <c r="B250" s="71" t="s">
        <v>573</v>
      </c>
      <c r="C250" s="71" t="s">
        <v>405</v>
      </c>
      <c r="D250" s="71" t="s">
        <v>275</v>
      </c>
      <c r="E250" s="72">
        <v>30715494</v>
      </c>
      <c r="F250" s="72">
        <v>29218447</v>
      </c>
      <c r="G250" s="72">
        <v>29218447</v>
      </c>
    </row>
    <row r="251" spans="1:7" ht="30" x14ac:dyDescent="0.2">
      <c r="A251" s="70" t="s">
        <v>509</v>
      </c>
      <c r="B251" s="71" t="s">
        <v>573</v>
      </c>
      <c r="C251" s="71" t="s">
        <v>510</v>
      </c>
      <c r="D251" s="71" t="s">
        <v>217</v>
      </c>
      <c r="E251" s="72">
        <v>24843897.329999998</v>
      </c>
      <c r="F251" s="72">
        <v>6493894</v>
      </c>
      <c r="G251" s="72">
        <v>6493894</v>
      </c>
    </row>
    <row r="252" spans="1:7" ht="45" x14ac:dyDescent="0.2">
      <c r="A252" s="70" t="s">
        <v>272</v>
      </c>
      <c r="B252" s="71" t="s">
        <v>573</v>
      </c>
      <c r="C252" s="71" t="s">
        <v>510</v>
      </c>
      <c r="D252" s="71" t="s">
        <v>273</v>
      </c>
      <c r="E252" s="72">
        <v>24843897.329999998</v>
      </c>
      <c r="F252" s="72">
        <v>6493894</v>
      </c>
      <c r="G252" s="72">
        <v>6493894</v>
      </c>
    </row>
    <row r="253" spans="1:7" ht="15" x14ac:dyDescent="0.2">
      <c r="A253" s="70" t="s">
        <v>274</v>
      </c>
      <c r="B253" s="71" t="s">
        <v>573</v>
      </c>
      <c r="C253" s="71" t="s">
        <v>510</v>
      </c>
      <c r="D253" s="71" t="s">
        <v>275</v>
      </c>
      <c r="E253" s="72">
        <v>24843897.329999998</v>
      </c>
      <c r="F253" s="72">
        <v>6493894</v>
      </c>
      <c r="G253" s="72">
        <v>6493894</v>
      </c>
    </row>
    <row r="254" spans="1:7" ht="30" x14ac:dyDescent="0.2">
      <c r="A254" s="70" t="s">
        <v>513</v>
      </c>
      <c r="B254" s="71" t="s">
        <v>573</v>
      </c>
      <c r="C254" s="71" t="s">
        <v>867</v>
      </c>
      <c r="D254" s="71" t="s">
        <v>217</v>
      </c>
      <c r="E254" s="72">
        <v>32883.67</v>
      </c>
      <c r="F254" s="72">
        <v>0</v>
      </c>
      <c r="G254" s="72">
        <v>0</v>
      </c>
    </row>
    <row r="255" spans="1:7" ht="45" x14ac:dyDescent="0.2">
      <c r="A255" s="70" t="s">
        <v>272</v>
      </c>
      <c r="B255" s="71" t="s">
        <v>573</v>
      </c>
      <c r="C255" s="71" t="s">
        <v>867</v>
      </c>
      <c r="D255" s="71" t="s">
        <v>273</v>
      </c>
      <c r="E255" s="72">
        <v>32883.67</v>
      </c>
      <c r="F255" s="72">
        <v>0</v>
      </c>
      <c r="G255" s="72">
        <v>0</v>
      </c>
    </row>
    <row r="256" spans="1:7" ht="15" x14ac:dyDescent="0.2">
      <c r="A256" s="70" t="s">
        <v>274</v>
      </c>
      <c r="B256" s="71" t="s">
        <v>573</v>
      </c>
      <c r="C256" s="71" t="s">
        <v>867</v>
      </c>
      <c r="D256" s="71" t="s">
        <v>275</v>
      </c>
      <c r="E256" s="72">
        <v>32883.67</v>
      </c>
      <c r="F256" s="72">
        <v>0</v>
      </c>
      <c r="G256" s="72">
        <v>0</v>
      </c>
    </row>
    <row r="257" spans="1:7" ht="30" x14ac:dyDescent="0.2">
      <c r="A257" s="70" t="s">
        <v>410</v>
      </c>
      <c r="B257" s="71" t="s">
        <v>573</v>
      </c>
      <c r="C257" s="71" t="s">
        <v>411</v>
      </c>
      <c r="D257" s="71" t="s">
        <v>217</v>
      </c>
      <c r="E257" s="72">
        <v>161000</v>
      </c>
      <c r="F257" s="72">
        <v>25000</v>
      </c>
      <c r="G257" s="72">
        <v>25000</v>
      </c>
    </row>
    <row r="258" spans="1:7" ht="45" x14ac:dyDescent="0.2">
      <c r="A258" s="70" t="s">
        <v>231</v>
      </c>
      <c r="B258" s="71" t="s">
        <v>573</v>
      </c>
      <c r="C258" s="71" t="s">
        <v>411</v>
      </c>
      <c r="D258" s="71" t="s">
        <v>232</v>
      </c>
      <c r="E258" s="72">
        <v>161000</v>
      </c>
      <c r="F258" s="72">
        <v>25000</v>
      </c>
      <c r="G258" s="72">
        <v>25000</v>
      </c>
    </row>
    <row r="259" spans="1:7" ht="45" x14ac:dyDescent="0.2">
      <c r="A259" s="70" t="s">
        <v>233</v>
      </c>
      <c r="B259" s="71" t="s">
        <v>573</v>
      </c>
      <c r="C259" s="71" t="s">
        <v>411</v>
      </c>
      <c r="D259" s="71" t="s">
        <v>234</v>
      </c>
      <c r="E259" s="72">
        <v>161000</v>
      </c>
      <c r="F259" s="72">
        <v>25000</v>
      </c>
      <c r="G259" s="72">
        <v>25000</v>
      </c>
    </row>
    <row r="260" spans="1:7" ht="15" x14ac:dyDescent="0.2">
      <c r="A260" s="70" t="s">
        <v>412</v>
      </c>
      <c r="B260" s="71" t="s">
        <v>573</v>
      </c>
      <c r="C260" s="71" t="s">
        <v>413</v>
      </c>
      <c r="D260" s="71" t="s">
        <v>217</v>
      </c>
      <c r="E260" s="72">
        <v>218700</v>
      </c>
      <c r="F260" s="72">
        <v>218700</v>
      </c>
      <c r="G260" s="72">
        <v>218700</v>
      </c>
    </row>
    <row r="261" spans="1:7" ht="30" x14ac:dyDescent="0.2">
      <c r="A261" s="70" t="s">
        <v>414</v>
      </c>
      <c r="B261" s="71" t="s">
        <v>573</v>
      </c>
      <c r="C261" s="71" t="s">
        <v>413</v>
      </c>
      <c r="D261" s="71" t="s">
        <v>415</v>
      </c>
      <c r="E261" s="72">
        <v>193500</v>
      </c>
      <c r="F261" s="72">
        <v>25200</v>
      </c>
      <c r="G261" s="72">
        <v>25200</v>
      </c>
    </row>
    <row r="262" spans="1:7" ht="15" x14ac:dyDescent="0.2">
      <c r="A262" s="70" t="s">
        <v>416</v>
      </c>
      <c r="B262" s="71" t="s">
        <v>573</v>
      </c>
      <c r="C262" s="71" t="s">
        <v>413</v>
      </c>
      <c r="D262" s="71" t="s">
        <v>417</v>
      </c>
      <c r="E262" s="72">
        <v>193500</v>
      </c>
      <c r="F262" s="72">
        <v>25200</v>
      </c>
      <c r="G262" s="72">
        <v>25200</v>
      </c>
    </row>
    <row r="263" spans="1:7" ht="45" x14ac:dyDescent="0.2">
      <c r="A263" s="70" t="s">
        <v>272</v>
      </c>
      <c r="B263" s="71" t="s">
        <v>573</v>
      </c>
      <c r="C263" s="71" t="s">
        <v>413</v>
      </c>
      <c r="D263" s="71" t="s">
        <v>273</v>
      </c>
      <c r="E263" s="72">
        <v>25200</v>
      </c>
      <c r="F263" s="72">
        <v>193500</v>
      </c>
      <c r="G263" s="72">
        <v>193500</v>
      </c>
    </row>
    <row r="264" spans="1:7" ht="15" x14ac:dyDescent="0.2">
      <c r="A264" s="70" t="s">
        <v>274</v>
      </c>
      <c r="B264" s="71" t="s">
        <v>573</v>
      </c>
      <c r="C264" s="71" t="s">
        <v>413</v>
      </c>
      <c r="D264" s="71" t="s">
        <v>275</v>
      </c>
      <c r="E264" s="72">
        <v>25200</v>
      </c>
      <c r="F264" s="72">
        <v>193500</v>
      </c>
      <c r="G264" s="72">
        <v>193500</v>
      </c>
    </row>
    <row r="265" spans="1:7" ht="135" x14ac:dyDescent="0.2">
      <c r="A265" s="70" t="s">
        <v>856</v>
      </c>
      <c r="B265" s="71" t="s">
        <v>573</v>
      </c>
      <c r="C265" s="71" t="s">
        <v>859</v>
      </c>
      <c r="D265" s="71" t="s">
        <v>217</v>
      </c>
      <c r="E265" s="72">
        <v>273600</v>
      </c>
      <c r="F265" s="72">
        <v>273600</v>
      </c>
      <c r="G265" s="72">
        <v>273600</v>
      </c>
    </row>
    <row r="266" spans="1:7" ht="30" x14ac:dyDescent="0.2">
      <c r="A266" s="70" t="s">
        <v>414</v>
      </c>
      <c r="B266" s="71" t="s">
        <v>573</v>
      </c>
      <c r="C266" s="71" t="s">
        <v>859</v>
      </c>
      <c r="D266" s="71" t="s">
        <v>415</v>
      </c>
      <c r="E266" s="72">
        <v>273600</v>
      </c>
      <c r="F266" s="72">
        <v>273600</v>
      </c>
      <c r="G266" s="72">
        <v>273600</v>
      </c>
    </row>
    <row r="267" spans="1:7" ht="45" x14ac:dyDescent="0.2">
      <c r="A267" s="70" t="s">
        <v>427</v>
      </c>
      <c r="B267" s="71" t="s">
        <v>573</v>
      </c>
      <c r="C267" s="71" t="s">
        <v>859</v>
      </c>
      <c r="D267" s="71" t="s">
        <v>428</v>
      </c>
      <c r="E267" s="72">
        <v>273600</v>
      </c>
      <c r="F267" s="72">
        <v>273600</v>
      </c>
      <c r="G267" s="72">
        <v>273600</v>
      </c>
    </row>
    <row r="268" spans="1:7" ht="15" x14ac:dyDescent="0.2">
      <c r="A268" s="70" t="s">
        <v>438</v>
      </c>
      <c r="B268" s="71" t="s">
        <v>573</v>
      </c>
      <c r="C268" s="71" t="s">
        <v>439</v>
      </c>
      <c r="D268" s="71" t="s">
        <v>217</v>
      </c>
      <c r="E268" s="72">
        <v>12748811</v>
      </c>
      <c r="F268" s="72">
        <v>13110093</v>
      </c>
      <c r="G268" s="72">
        <v>13110093</v>
      </c>
    </row>
    <row r="269" spans="1:7" ht="45" x14ac:dyDescent="0.2">
      <c r="A269" s="70" t="s">
        <v>272</v>
      </c>
      <c r="B269" s="71" t="s">
        <v>573</v>
      </c>
      <c r="C269" s="71" t="s">
        <v>439</v>
      </c>
      <c r="D269" s="71" t="s">
        <v>273</v>
      </c>
      <c r="E269" s="72">
        <v>12748811</v>
      </c>
      <c r="F269" s="72">
        <v>13110093</v>
      </c>
      <c r="G269" s="72">
        <v>13110093</v>
      </c>
    </row>
    <row r="270" spans="1:7" ht="15" x14ac:dyDescent="0.2">
      <c r="A270" s="70" t="s">
        <v>274</v>
      </c>
      <c r="B270" s="71" t="s">
        <v>573</v>
      </c>
      <c r="C270" s="71" t="s">
        <v>439</v>
      </c>
      <c r="D270" s="71" t="s">
        <v>275</v>
      </c>
      <c r="E270" s="72">
        <v>12748811</v>
      </c>
      <c r="F270" s="72">
        <v>13110093</v>
      </c>
      <c r="G270" s="72">
        <v>13110093</v>
      </c>
    </row>
    <row r="271" spans="1:7" ht="15" x14ac:dyDescent="0.2">
      <c r="A271" s="70" t="s">
        <v>440</v>
      </c>
      <c r="B271" s="71" t="s">
        <v>573</v>
      </c>
      <c r="C271" s="71" t="s">
        <v>441</v>
      </c>
      <c r="D271" s="71" t="s">
        <v>217</v>
      </c>
      <c r="E271" s="72">
        <v>2987025</v>
      </c>
      <c r="F271" s="72">
        <v>2987025</v>
      </c>
      <c r="G271" s="72">
        <v>2987025</v>
      </c>
    </row>
    <row r="272" spans="1:7" ht="45" x14ac:dyDescent="0.2">
      <c r="A272" s="70" t="s">
        <v>272</v>
      </c>
      <c r="B272" s="71" t="s">
        <v>573</v>
      </c>
      <c r="C272" s="71" t="s">
        <v>441</v>
      </c>
      <c r="D272" s="71" t="s">
        <v>273</v>
      </c>
      <c r="E272" s="72">
        <v>2987025</v>
      </c>
      <c r="F272" s="72">
        <v>2987025</v>
      </c>
      <c r="G272" s="72">
        <v>2987025</v>
      </c>
    </row>
    <row r="273" spans="1:7" ht="15" x14ac:dyDescent="0.2">
      <c r="A273" s="70" t="s">
        <v>274</v>
      </c>
      <c r="B273" s="71" t="s">
        <v>573</v>
      </c>
      <c r="C273" s="71" t="s">
        <v>441</v>
      </c>
      <c r="D273" s="71" t="s">
        <v>275</v>
      </c>
      <c r="E273" s="72">
        <v>2987025</v>
      </c>
      <c r="F273" s="72">
        <v>2987025</v>
      </c>
      <c r="G273" s="72">
        <v>2987025</v>
      </c>
    </row>
    <row r="274" spans="1:7" ht="15" x14ac:dyDescent="0.2">
      <c r="A274" s="70" t="s">
        <v>442</v>
      </c>
      <c r="B274" s="71" t="s">
        <v>573</v>
      </c>
      <c r="C274" s="71" t="s">
        <v>443</v>
      </c>
      <c r="D274" s="71" t="s">
        <v>217</v>
      </c>
      <c r="E274" s="72">
        <v>20449808.440000001</v>
      </c>
      <c r="F274" s="72">
        <v>20009178.440000001</v>
      </c>
      <c r="G274" s="72">
        <v>20009178.440000001</v>
      </c>
    </row>
    <row r="275" spans="1:7" ht="45" x14ac:dyDescent="0.2">
      <c r="A275" s="70" t="s">
        <v>272</v>
      </c>
      <c r="B275" s="71" t="s">
        <v>573</v>
      </c>
      <c r="C275" s="71" t="s">
        <v>443</v>
      </c>
      <c r="D275" s="71" t="s">
        <v>273</v>
      </c>
      <c r="E275" s="72">
        <v>20449808.440000001</v>
      </c>
      <c r="F275" s="72">
        <v>20009178.440000001</v>
      </c>
      <c r="G275" s="72">
        <v>20009178.440000001</v>
      </c>
    </row>
    <row r="276" spans="1:7" ht="15" x14ac:dyDescent="0.2">
      <c r="A276" s="70" t="s">
        <v>274</v>
      </c>
      <c r="B276" s="71" t="s">
        <v>573</v>
      </c>
      <c r="C276" s="71" t="s">
        <v>443</v>
      </c>
      <c r="D276" s="71" t="s">
        <v>275</v>
      </c>
      <c r="E276" s="72">
        <v>20449808.440000001</v>
      </c>
      <c r="F276" s="72">
        <v>20009178.440000001</v>
      </c>
      <c r="G276" s="72">
        <v>20009178.440000001</v>
      </c>
    </row>
    <row r="277" spans="1:7" ht="30" x14ac:dyDescent="0.2">
      <c r="A277" s="70" t="s">
        <v>444</v>
      </c>
      <c r="B277" s="71" t="s">
        <v>573</v>
      </c>
      <c r="C277" s="71" t="s">
        <v>445</v>
      </c>
      <c r="D277" s="71" t="s">
        <v>217</v>
      </c>
      <c r="E277" s="72">
        <v>21430650.469999999</v>
      </c>
      <c r="F277" s="72">
        <v>16569195.300000001</v>
      </c>
      <c r="G277" s="72">
        <v>16569195.300000001</v>
      </c>
    </row>
    <row r="278" spans="1:7" ht="45" x14ac:dyDescent="0.2">
      <c r="A278" s="70" t="s">
        <v>272</v>
      </c>
      <c r="B278" s="71" t="s">
        <v>573</v>
      </c>
      <c r="C278" s="71" t="s">
        <v>445</v>
      </c>
      <c r="D278" s="71" t="s">
        <v>273</v>
      </c>
      <c r="E278" s="72">
        <v>21430650.469999999</v>
      </c>
      <c r="F278" s="72">
        <v>16569195.300000001</v>
      </c>
      <c r="G278" s="72">
        <v>16569195.300000001</v>
      </c>
    </row>
    <row r="279" spans="1:7" ht="15" x14ac:dyDescent="0.2">
      <c r="A279" s="70" t="s">
        <v>274</v>
      </c>
      <c r="B279" s="71" t="s">
        <v>573</v>
      </c>
      <c r="C279" s="71" t="s">
        <v>445</v>
      </c>
      <c r="D279" s="71" t="s">
        <v>275</v>
      </c>
      <c r="E279" s="72">
        <v>21430650.469999999</v>
      </c>
      <c r="F279" s="72">
        <v>16569195.300000001</v>
      </c>
      <c r="G279" s="72">
        <v>16569195.300000001</v>
      </c>
    </row>
    <row r="280" spans="1:7" ht="75" x14ac:dyDescent="0.2">
      <c r="A280" s="70" t="s">
        <v>448</v>
      </c>
      <c r="B280" s="71" t="s">
        <v>573</v>
      </c>
      <c r="C280" s="71" t="s">
        <v>860</v>
      </c>
      <c r="D280" s="71" t="s">
        <v>217</v>
      </c>
      <c r="E280" s="72">
        <v>2688173</v>
      </c>
      <c r="F280" s="72">
        <v>0</v>
      </c>
      <c r="G280" s="72">
        <v>0</v>
      </c>
    </row>
    <row r="281" spans="1:7" ht="45" x14ac:dyDescent="0.2">
      <c r="A281" s="70" t="s">
        <v>272</v>
      </c>
      <c r="B281" s="71" t="s">
        <v>573</v>
      </c>
      <c r="C281" s="71" t="s">
        <v>860</v>
      </c>
      <c r="D281" s="71" t="s">
        <v>273</v>
      </c>
      <c r="E281" s="72">
        <v>2688173</v>
      </c>
      <c r="F281" s="72">
        <v>0</v>
      </c>
      <c r="G281" s="72">
        <v>0</v>
      </c>
    </row>
    <row r="282" spans="1:7" ht="15" x14ac:dyDescent="0.2">
      <c r="A282" s="70" t="s">
        <v>274</v>
      </c>
      <c r="B282" s="71" t="s">
        <v>573</v>
      </c>
      <c r="C282" s="71" t="s">
        <v>860</v>
      </c>
      <c r="D282" s="71" t="s">
        <v>275</v>
      </c>
      <c r="E282" s="72">
        <v>2688173</v>
      </c>
      <c r="F282" s="72">
        <v>0</v>
      </c>
      <c r="G282" s="72">
        <v>0</v>
      </c>
    </row>
    <row r="283" spans="1:7" ht="45" x14ac:dyDescent="0.2">
      <c r="A283" s="70" t="s">
        <v>446</v>
      </c>
      <c r="B283" s="71" t="s">
        <v>573</v>
      </c>
      <c r="C283" s="71" t="s">
        <v>447</v>
      </c>
      <c r="D283" s="71" t="s">
        <v>217</v>
      </c>
      <c r="E283" s="72">
        <v>75000</v>
      </c>
      <c r="F283" s="72">
        <v>0</v>
      </c>
      <c r="G283" s="72">
        <v>0</v>
      </c>
    </row>
    <row r="284" spans="1:7" ht="45" x14ac:dyDescent="0.2">
      <c r="A284" s="70" t="s">
        <v>272</v>
      </c>
      <c r="B284" s="71" t="s">
        <v>573</v>
      </c>
      <c r="C284" s="71" t="s">
        <v>447</v>
      </c>
      <c r="D284" s="71" t="s">
        <v>273</v>
      </c>
      <c r="E284" s="72">
        <v>75000</v>
      </c>
      <c r="F284" s="72">
        <v>0</v>
      </c>
      <c r="G284" s="72">
        <v>0</v>
      </c>
    </row>
    <row r="285" spans="1:7" ht="15" x14ac:dyDescent="0.2">
      <c r="A285" s="70" t="s">
        <v>274</v>
      </c>
      <c r="B285" s="71" t="s">
        <v>573</v>
      </c>
      <c r="C285" s="71" t="s">
        <v>447</v>
      </c>
      <c r="D285" s="71" t="s">
        <v>275</v>
      </c>
      <c r="E285" s="72">
        <v>75000</v>
      </c>
      <c r="F285" s="72">
        <v>0</v>
      </c>
      <c r="G285" s="72">
        <v>0</v>
      </c>
    </row>
    <row r="286" spans="1:7" ht="75" x14ac:dyDescent="0.2">
      <c r="A286" s="70" t="s">
        <v>448</v>
      </c>
      <c r="B286" s="71" t="s">
        <v>573</v>
      </c>
      <c r="C286" s="71" t="s">
        <v>449</v>
      </c>
      <c r="D286" s="71" t="s">
        <v>217</v>
      </c>
      <c r="E286" s="72">
        <v>876800</v>
      </c>
      <c r="F286" s="72">
        <v>0</v>
      </c>
      <c r="G286" s="72">
        <v>0</v>
      </c>
    </row>
    <row r="287" spans="1:7" ht="45" x14ac:dyDescent="0.2">
      <c r="A287" s="70" t="s">
        <v>231</v>
      </c>
      <c r="B287" s="71" t="s">
        <v>573</v>
      </c>
      <c r="C287" s="71" t="s">
        <v>449</v>
      </c>
      <c r="D287" s="71" t="s">
        <v>232</v>
      </c>
      <c r="E287" s="72">
        <v>816455</v>
      </c>
      <c r="F287" s="72">
        <v>0</v>
      </c>
      <c r="G287" s="72">
        <v>0</v>
      </c>
    </row>
    <row r="288" spans="1:7" ht="45" x14ac:dyDescent="0.2">
      <c r="A288" s="70" t="s">
        <v>233</v>
      </c>
      <c r="B288" s="71" t="s">
        <v>573</v>
      </c>
      <c r="C288" s="71" t="s">
        <v>449</v>
      </c>
      <c r="D288" s="71" t="s">
        <v>234</v>
      </c>
      <c r="E288" s="72">
        <v>816455</v>
      </c>
      <c r="F288" s="72">
        <v>0</v>
      </c>
      <c r="G288" s="72">
        <v>0</v>
      </c>
    </row>
    <row r="289" spans="1:7" ht="45" x14ac:dyDescent="0.2">
      <c r="A289" s="70" t="s">
        <v>272</v>
      </c>
      <c r="B289" s="71" t="s">
        <v>573</v>
      </c>
      <c r="C289" s="71" t="s">
        <v>449</v>
      </c>
      <c r="D289" s="71" t="s">
        <v>273</v>
      </c>
      <c r="E289" s="72">
        <v>60345</v>
      </c>
      <c r="F289" s="72">
        <v>0</v>
      </c>
      <c r="G289" s="72">
        <v>0</v>
      </c>
    </row>
    <row r="290" spans="1:7" ht="15" x14ac:dyDescent="0.2">
      <c r="A290" s="70" t="s">
        <v>274</v>
      </c>
      <c r="B290" s="71" t="s">
        <v>573</v>
      </c>
      <c r="C290" s="71" t="s">
        <v>449</v>
      </c>
      <c r="D290" s="71" t="s">
        <v>275</v>
      </c>
      <c r="E290" s="72">
        <v>60345</v>
      </c>
      <c r="F290" s="72">
        <v>0</v>
      </c>
      <c r="G290" s="72">
        <v>0</v>
      </c>
    </row>
    <row r="291" spans="1:7" ht="45" x14ac:dyDescent="0.2">
      <c r="A291" s="70" t="s">
        <v>229</v>
      </c>
      <c r="B291" s="71" t="s">
        <v>573</v>
      </c>
      <c r="C291" s="71" t="s">
        <v>456</v>
      </c>
      <c r="D291" s="71" t="s">
        <v>217</v>
      </c>
      <c r="E291" s="72">
        <v>2356584</v>
      </c>
      <c r="F291" s="72">
        <v>2356584</v>
      </c>
      <c r="G291" s="72">
        <v>2356584</v>
      </c>
    </row>
    <row r="292" spans="1:7" ht="90" x14ac:dyDescent="0.2">
      <c r="A292" s="70" t="s">
        <v>222</v>
      </c>
      <c r="B292" s="71" t="s">
        <v>573</v>
      </c>
      <c r="C292" s="71" t="s">
        <v>456</v>
      </c>
      <c r="D292" s="71" t="s">
        <v>223</v>
      </c>
      <c r="E292" s="72">
        <v>2356584</v>
      </c>
      <c r="F292" s="72">
        <v>2356584</v>
      </c>
      <c r="G292" s="72">
        <v>2356584</v>
      </c>
    </row>
    <row r="293" spans="1:7" ht="30" x14ac:dyDescent="0.2">
      <c r="A293" s="70" t="s">
        <v>224</v>
      </c>
      <c r="B293" s="71" t="s">
        <v>573</v>
      </c>
      <c r="C293" s="71" t="s">
        <v>456</v>
      </c>
      <c r="D293" s="71" t="s">
        <v>225</v>
      </c>
      <c r="E293" s="72">
        <v>2356584</v>
      </c>
      <c r="F293" s="72">
        <v>2356584</v>
      </c>
      <c r="G293" s="72">
        <v>2356584</v>
      </c>
    </row>
    <row r="294" spans="1:7" ht="45" x14ac:dyDescent="0.2">
      <c r="A294" s="70" t="s">
        <v>457</v>
      </c>
      <c r="B294" s="71" t="s">
        <v>573</v>
      </c>
      <c r="C294" s="71" t="s">
        <v>458</v>
      </c>
      <c r="D294" s="71" t="s">
        <v>217</v>
      </c>
      <c r="E294" s="72">
        <v>3053917</v>
      </c>
      <c r="F294" s="72">
        <v>3053917</v>
      </c>
      <c r="G294" s="72">
        <v>3053917</v>
      </c>
    </row>
    <row r="295" spans="1:7" ht="90" x14ac:dyDescent="0.2">
      <c r="A295" s="70" t="s">
        <v>222</v>
      </c>
      <c r="B295" s="71" t="s">
        <v>573</v>
      </c>
      <c r="C295" s="71" t="s">
        <v>458</v>
      </c>
      <c r="D295" s="71" t="s">
        <v>223</v>
      </c>
      <c r="E295" s="72">
        <v>2928101</v>
      </c>
      <c r="F295" s="72">
        <v>2928101</v>
      </c>
      <c r="G295" s="72">
        <v>2928101</v>
      </c>
    </row>
    <row r="296" spans="1:7" ht="30" x14ac:dyDescent="0.2">
      <c r="A296" s="70" t="s">
        <v>303</v>
      </c>
      <c r="B296" s="71" t="s">
        <v>573</v>
      </c>
      <c r="C296" s="71" t="s">
        <v>458</v>
      </c>
      <c r="D296" s="71" t="s">
        <v>304</v>
      </c>
      <c r="E296" s="72">
        <v>2928101</v>
      </c>
      <c r="F296" s="72">
        <v>2928101</v>
      </c>
      <c r="G296" s="72">
        <v>2928101</v>
      </c>
    </row>
    <row r="297" spans="1:7" ht="45" x14ac:dyDescent="0.2">
      <c r="A297" s="70" t="s">
        <v>231</v>
      </c>
      <c r="B297" s="71" t="s">
        <v>573</v>
      </c>
      <c r="C297" s="71" t="s">
        <v>458</v>
      </c>
      <c r="D297" s="71" t="s">
        <v>232</v>
      </c>
      <c r="E297" s="72">
        <v>118816</v>
      </c>
      <c r="F297" s="72">
        <v>118816</v>
      </c>
      <c r="G297" s="72">
        <v>118816</v>
      </c>
    </row>
    <row r="298" spans="1:7" ht="45" x14ac:dyDescent="0.2">
      <c r="A298" s="70" t="s">
        <v>233</v>
      </c>
      <c r="B298" s="71" t="s">
        <v>573</v>
      </c>
      <c r="C298" s="71" t="s">
        <v>458</v>
      </c>
      <c r="D298" s="71" t="s">
        <v>234</v>
      </c>
      <c r="E298" s="72">
        <v>118816</v>
      </c>
      <c r="F298" s="72">
        <v>118816</v>
      </c>
      <c r="G298" s="72">
        <v>118816</v>
      </c>
    </row>
    <row r="299" spans="1:7" ht="15" x14ac:dyDescent="0.2">
      <c r="A299" s="70" t="s">
        <v>241</v>
      </c>
      <c r="B299" s="71" t="s">
        <v>573</v>
      </c>
      <c r="C299" s="71" t="s">
        <v>458</v>
      </c>
      <c r="D299" s="71" t="s">
        <v>242</v>
      </c>
      <c r="E299" s="72">
        <v>7000</v>
      </c>
      <c r="F299" s="72">
        <v>7000</v>
      </c>
      <c r="G299" s="72">
        <v>7000</v>
      </c>
    </row>
    <row r="300" spans="1:7" ht="30" x14ac:dyDescent="0.2">
      <c r="A300" s="70" t="s">
        <v>243</v>
      </c>
      <c r="B300" s="71" t="s">
        <v>573</v>
      </c>
      <c r="C300" s="71" t="s">
        <v>458</v>
      </c>
      <c r="D300" s="71" t="s">
        <v>244</v>
      </c>
      <c r="E300" s="72">
        <v>7000</v>
      </c>
      <c r="F300" s="72">
        <v>7000</v>
      </c>
      <c r="G300" s="72">
        <v>7000</v>
      </c>
    </row>
    <row r="301" spans="1:7" ht="45" x14ac:dyDescent="0.2">
      <c r="A301" s="70" t="s">
        <v>459</v>
      </c>
      <c r="B301" s="71" t="s">
        <v>573</v>
      </c>
      <c r="C301" s="71" t="s">
        <v>460</v>
      </c>
      <c r="D301" s="71" t="s">
        <v>217</v>
      </c>
      <c r="E301" s="72">
        <v>3747856</v>
      </c>
      <c r="F301" s="72">
        <v>3747856</v>
      </c>
      <c r="G301" s="72">
        <v>3747856</v>
      </c>
    </row>
    <row r="302" spans="1:7" ht="90" x14ac:dyDescent="0.2">
      <c r="A302" s="70" t="s">
        <v>222</v>
      </c>
      <c r="B302" s="71" t="s">
        <v>573</v>
      </c>
      <c r="C302" s="71" t="s">
        <v>460</v>
      </c>
      <c r="D302" s="71" t="s">
        <v>223</v>
      </c>
      <c r="E302" s="72">
        <v>3576856</v>
      </c>
      <c r="F302" s="72">
        <v>3576856</v>
      </c>
      <c r="G302" s="72">
        <v>3576856</v>
      </c>
    </row>
    <row r="303" spans="1:7" ht="30" x14ac:dyDescent="0.2">
      <c r="A303" s="70" t="s">
        <v>303</v>
      </c>
      <c r="B303" s="71" t="s">
        <v>573</v>
      </c>
      <c r="C303" s="71" t="s">
        <v>460</v>
      </c>
      <c r="D303" s="71" t="s">
        <v>304</v>
      </c>
      <c r="E303" s="72">
        <v>3576856</v>
      </c>
      <c r="F303" s="72">
        <v>3576856</v>
      </c>
      <c r="G303" s="72">
        <v>3576856</v>
      </c>
    </row>
    <row r="304" spans="1:7" ht="45" x14ac:dyDescent="0.2">
      <c r="A304" s="70" t="s">
        <v>231</v>
      </c>
      <c r="B304" s="71" t="s">
        <v>573</v>
      </c>
      <c r="C304" s="71" t="s">
        <v>460</v>
      </c>
      <c r="D304" s="71" t="s">
        <v>232</v>
      </c>
      <c r="E304" s="72">
        <v>171000</v>
      </c>
      <c r="F304" s="72">
        <v>171000</v>
      </c>
      <c r="G304" s="72">
        <v>171000</v>
      </c>
    </row>
    <row r="305" spans="1:7" ht="45" x14ac:dyDescent="0.2">
      <c r="A305" s="70" t="s">
        <v>233</v>
      </c>
      <c r="B305" s="71" t="s">
        <v>573</v>
      </c>
      <c r="C305" s="71" t="s">
        <v>460</v>
      </c>
      <c r="D305" s="71" t="s">
        <v>234</v>
      </c>
      <c r="E305" s="72">
        <v>171000</v>
      </c>
      <c r="F305" s="72">
        <v>171000</v>
      </c>
      <c r="G305" s="72">
        <v>171000</v>
      </c>
    </row>
    <row r="306" spans="1:7" ht="120" x14ac:dyDescent="0.2">
      <c r="A306" s="70" t="s">
        <v>461</v>
      </c>
      <c r="B306" s="71" t="s">
        <v>573</v>
      </c>
      <c r="C306" s="71" t="s">
        <v>462</v>
      </c>
      <c r="D306" s="71" t="s">
        <v>217</v>
      </c>
      <c r="E306" s="72">
        <v>284400</v>
      </c>
      <c r="F306" s="72">
        <v>284400</v>
      </c>
      <c r="G306" s="72">
        <v>284400</v>
      </c>
    </row>
    <row r="307" spans="1:7" ht="30" x14ac:dyDescent="0.2">
      <c r="A307" s="70" t="s">
        <v>414</v>
      </c>
      <c r="B307" s="71" t="s">
        <v>573</v>
      </c>
      <c r="C307" s="71" t="s">
        <v>462</v>
      </c>
      <c r="D307" s="71" t="s">
        <v>415</v>
      </c>
      <c r="E307" s="72">
        <v>129600</v>
      </c>
      <c r="F307" s="72">
        <v>129600</v>
      </c>
      <c r="G307" s="72">
        <v>129600</v>
      </c>
    </row>
    <row r="308" spans="1:7" ht="45" x14ac:dyDescent="0.2">
      <c r="A308" s="70" t="s">
        <v>427</v>
      </c>
      <c r="B308" s="71" t="s">
        <v>573</v>
      </c>
      <c r="C308" s="71" t="s">
        <v>462</v>
      </c>
      <c r="D308" s="71" t="s">
        <v>428</v>
      </c>
      <c r="E308" s="72">
        <v>129600</v>
      </c>
      <c r="F308" s="72">
        <v>129600</v>
      </c>
      <c r="G308" s="72">
        <v>129600</v>
      </c>
    </row>
    <row r="309" spans="1:7" ht="45" x14ac:dyDescent="0.2">
      <c r="A309" s="70" t="s">
        <v>272</v>
      </c>
      <c r="B309" s="71" t="s">
        <v>573</v>
      </c>
      <c r="C309" s="71" t="s">
        <v>462</v>
      </c>
      <c r="D309" s="71" t="s">
        <v>273</v>
      </c>
      <c r="E309" s="72">
        <v>154800</v>
      </c>
      <c r="F309" s="72">
        <v>154800</v>
      </c>
      <c r="G309" s="72">
        <v>154800</v>
      </c>
    </row>
    <row r="310" spans="1:7" ht="15" x14ac:dyDescent="0.2">
      <c r="A310" s="70" t="s">
        <v>274</v>
      </c>
      <c r="B310" s="71" t="s">
        <v>573</v>
      </c>
      <c r="C310" s="71" t="s">
        <v>462</v>
      </c>
      <c r="D310" s="71" t="s">
        <v>275</v>
      </c>
      <c r="E310" s="72">
        <v>154800</v>
      </c>
      <c r="F310" s="72">
        <v>154800</v>
      </c>
      <c r="G310" s="72">
        <v>154800</v>
      </c>
    </row>
    <row r="311" spans="1:7" ht="75" x14ac:dyDescent="0.2">
      <c r="A311" s="70" t="s">
        <v>501</v>
      </c>
      <c r="B311" s="71" t="s">
        <v>573</v>
      </c>
      <c r="C311" s="71" t="s">
        <v>502</v>
      </c>
      <c r="D311" s="71" t="s">
        <v>217</v>
      </c>
      <c r="E311" s="72">
        <v>424192</v>
      </c>
      <c r="F311" s="72">
        <v>213192</v>
      </c>
      <c r="G311" s="72">
        <v>213192</v>
      </c>
    </row>
    <row r="312" spans="1:7" ht="45" x14ac:dyDescent="0.2">
      <c r="A312" s="70" t="s">
        <v>231</v>
      </c>
      <c r="B312" s="71" t="s">
        <v>573</v>
      </c>
      <c r="C312" s="71" t="s">
        <v>502</v>
      </c>
      <c r="D312" s="71" t="s">
        <v>232</v>
      </c>
      <c r="E312" s="72">
        <v>211000</v>
      </c>
      <c r="F312" s="72">
        <v>0</v>
      </c>
      <c r="G312" s="72">
        <v>0</v>
      </c>
    </row>
    <row r="313" spans="1:7" ht="45" x14ac:dyDescent="0.2">
      <c r="A313" s="70" t="s">
        <v>233</v>
      </c>
      <c r="B313" s="71" t="s">
        <v>573</v>
      </c>
      <c r="C313" s="71" t="s">
        <v>502</v>
      </c>
      <c r="D313" s="71" t="s">
        <v>234</v>
      </c>
      <c r="E313" s="72">
        <v>211000</v>
      </c>
      <c r="F313" s="72">
        <v>0</v>
      </c>
      <c r="G313" s="72">
        <v>0</v>
      </c>
    </row>
    <row r="314" spans="1:7" ht="45" x14ac:dyDescent="0.2">
      <c r="A314" s="70" t="s">
        <v>272</v>
      </c>
      <c r="B314" s="71" t="s">
        <v>573</v>
      </c>
      <c r="C314" s="71" t="s">
        <v>502</v>
      </c>
      <c r="D314" s="71" t="s">
        <v>273</v>
      </c>
      <c r="E314" s="72">
        <v>213192</v>
      </c>
      <c r="F314" s="72">
        <v>213192</v>
      </c>
      <c r="G314" s="72">
        <v>213192</v>
      </c>
    </row>
    <row r="315" spans="1:7" ht="15" x14ac:dyDescent="0.2">
      <c r="A315" s="70" t="s">
        <v>274</v>
      </c>
      <c r="B315" s="71" t="s">
        <v>573</v>
      </c>
      <c r="C315" s="71" t="s">
        <v>502</v>
      </c>
      <c r="D315" s="71" t="s">
        <v>275</v>
      </c>
      <c r="E315" s="72">
        <v>213192</v>
      </c>
      <c r="F315" s="72">
        <v>213192</v>
      </c>
      <c r="G315" s="72">
        <v>213192</v>
      </c>
    </row>
    <row r="316" spans="1:7" ht="30" x14ac:dyDescent="0.2">
      <c r="A316" s="70" t="s">
        <v>511</v>
      </c>
      <c r="B316" s="71" t="s">
        <v>573</v>
      </c>
      <c r="C316" s="71" t="s">
        <v>512</v>
      </c>
      <c r="D316" s="71" t="s">
        <v>217</v>
      </c>
      <c r="E316" s="72">
        <v>13769045</v>
      </c>
      <c r="F316" s="72">
        <v>13769045</v>
      </c>
      <c r="G316" s="72">
        <v>13769045</v>
      </c>
    </row>
    <row r="317" spans="1:7" ht="45" x14ac:dyDescent="0.2">
      <c r="A317" s="70" t="s">
        <v>272</v>
      </c>
      <c r="B317" s="71" t="s">
        <v>573</v>
      </c>
      <c r="C317" s="71" t="s">
        <v>512</v>
      </c>
      <c r="D317" s="71" t="s">
        <v>273</v>
      </c>
      <c r="E317" s="72">
        <v>13769045</v>
      </c>
      <c r="F317" s="72">
        <v>13769045</v>
      </c>
      <c r="G317" s="72">
        <v>13769045</v>
      </c>
    </row>
    <row r="318" spans="1:7" ht="15" x14ac:dyDescent="0.2">
      <c r="A318" s="70" t="s">
        <v>274</v>
      </c>
      <c r="B318" s="71" t="s">
        <v>573</v>
      </c>
      <c r="C318" s="71" t="s">
        <v>512</v>
      </c>
      <c r="D318" s="71" t="s">
        <v>275</v>
      </c>
      <c r="E318" s="72">
        <v>5704550</v>
      </c>
      <c r="F318" s="72">
        <v>5704550</v>
      </c>
      <c r="G318" s="72">
        <v>5704550</v>
      </c>
    </row>
    <row r="319" spans="1:7" ht="15" x14ac:dyDescent="0.2">
      <c r="A319" s="70" t="s">
        <v>383</v>
      </c>
      <c r="B319" s="71" t="s">
        <v>573</v>
      </c>
      <c r="C319" s="71" t="s">
        <v>512</v>
      </c>
      <c r="D319" s="71" t="s">
        <v>384</v>
      </c>
      <c r="E319" s="72">
        <v>8064495</v>
      </c>
      <c r="F319" s="72">
        <v>8064495</v>
      </c>
      <c r="G319" s="72">
        <v>8064495</v>
      </c>
    </row>
    <row r="320" spans="1:7" ht="30" x14ac:dyDescent="0.2">
      <c r="A320" s="70" t="s">
        <v>513</v>
      </c>
      <c r="B320" s="71" t="s">
        <v>573</v>
      </c>
      <c r="C320" s="71" t="s">
        <v>514</v>
      </c>
      <c r="D320" s="71" t="s">
        <v>217</v>
      </c>
      <c r="E320" s="72">
        <v>557275</v>
      </c>
      <c r="F320" s="72">
        <v>164580</v>
      </c>
      <c r="G320" s="72">
        <v>20300</v>
      </c>
    </row>
    <row r="321" spans="1:7" ht="45" x14ac:dyDescent="0.2">
      <c r="A321" s="70" t="s">
        <v>231</v>
      </c>
      <c r="B321" s="71" t="s">
        <v>573</v>
      </c>
      <c r="C321" s="71" t="s">
        <v>514</v>
      </c>
      <c r="D321" s="71" t="s">
        <v>232</v>
      </c>
      <c r="E321" s="72">
        <v>426675</v>
      </c>
      <c r="F321" s="72">
        <v>164580</v>
      </c>
      <c r="G321" s="72">
        <v>20300</v>
      </c>
    </row>
    <row r="322" spans="1:7" ht="45" x14ac:dyDescent="0.2">
      <c r="A322" s="70" t="s">
        <v>233</v>
      </c>
      <c r="B322" s="71" t="s">
        <v>573</v>
      </c>
      <c r="C322" s="71" t="s">
        <v>514</v>
      </c>
      <c r="D322" s="71" t="s">
        <v>234</v>
      </c>
      <c r="E322" s="72">
        <v>426675</v>
      </c>
      <c r="F322" s="72">
        <v>164580</v>
      </c>
      <c r="G322" s="72">
        <v>20300</v>
      </c>
    </row>
    <row r="323" spans="1:7" ht="45" x14ac:dyDescent="0.2">
      <c r="A323" s="70" t="s">
        <v>272</v>
      </c>
      <c r="B323" s="71" t="s">
        <v>573</v>
      </c>
      <c r="C323" s="71" t="s">
        <v>514</v>
      </c>
      <c r="D323" s="71" t="s">
        <v>273</v>
      </c>
      <c r="E323" s="72">
        <v>130600</v>
      </c>
      <c r="F323" s="72">
        <v>0</v>
      </c>
      <c r="G323" s="72">
        <v>0</v>
      </c>
    </row>
    <row r="324" spans="1:7" ht="15" x14ac:dyDescent="0.2">
      <c r="A324" s="70" t="s">
        <v>274</v>
      </c>
      <c r="B324" s="71" t="s">
        <v>573</v>
      </c>
      <c r="C324" s="71" t="s">
        <v>514</v>
      </c>
      <c r="D324" s="71" t="s">
        <v>275</v>
      </c>
      <c r="E324" s="72">
        <v>130600</v>
      </c>
      <c r="F324" s="72">
        <v>0</v>
      </c>
      <c r="G324" s="72">
        <v>0</v>
      </c>
    </row>
    <row r="325" spans="1:7" ht="45" x14ac:dyDescent="0.2">
      <c r="A325" s="70" t="s">
        <v>868</v>
      </c>
      <c r="B325" s="71" t="s">
        <v>573</v>
      </c>
      <c r="C325" s="71" t="s">
        <v>515</v>
      </c>
      <c r="D325" s="71" t="s">
        <v>217</v>
      </c>
      <c r="E325" s="72">
        <v>1543284</v>
      </c>
      <c r="F325" s="72">
        <v>1543284</v>
      </c>
      <c r="G325" s="72">
        <v>1543284</v>
      </c>
    </row>
    <row r="326" spans="1:7" ht="90" x14ac:dyDescent="0.2">
      <c r="A326" s="70" t="s">
        <v>222</v>
      </c>
      <c r="B326" s="71" t="s">
        <v>573</v>
      </c>
      <c r="C326" s="71" t="s">
        <v>515</v>
      </c>
      <c r="D326" s="71" t="s">
        <v>223</v>
      </c>
      <c r="E326" s="72">
        <v>1509554</v>
      </c>
      <c r="F326" s="72">
        <v>1509554</v>
      </c>
      <c r="G326" s="72">
        <v>1509554</v>
      </c>
    </row>
    <row r="327" spans="1:7" ht="30" x14ac:dyDescent="0.2">
      <c r="A327" s="70" t="s">
        <v>303</v>
      </c>
      <c r="B327" s="71" t="s">
        <v>573</v>
      </c>
      <c r="C327" s="71" t="s">
        <v>515</v>
      </c>
      <c r="D327" s="71" t="s">
        <v>304</v>
      </c>
      <c r="E327" s="72">
        <v>1509554</v>
      </c>
      <c r="F327" s="72">
        <v>1509554</v>
      </c>
      <c r="G327" s="72">
        <v>1509554</v>
      </c>
    </row>
    <row r="328" spans="1:7" ht="45" x14ac:dyDescent="0.2">
      <c r="A328" s="70" t="s">
        <v>231</v>
      </c>
      <c r="B328" s="71" t="s">
        <v>573</v>
      </c>
      <c r="C328" s="71" t="s">
        <v>515</v>
      </c>
      <c r="D328" s="71" t="s">
        <v>232</v>
      </c>
      <c r="E328" s="72">
        <v>33730</v>
      </c>
      <c r="F328" s="72">
        <v>33730</v>
      </c>
      <c r="G328" s="72">
        <v>33730</v>
      </c>
    </row>
    <row r="329" spans="1:7" ht="45" x14ac:dyDescent="0.2">
      <c r="A329" s="70" t="s">
        <v>233</v>
      </c>
      <c r="B329" s="71" t="s">
        <v>573</v>
      </c>
      <c r="C329" s="71" t="s">
        <v>515</v>
      </c>
      <c r="D329" s="71" t="s">
        <v>234</v>
      </c>
      <c r="E329" s="72">
        <v>33730</v>
      </c>
      <c r="F329" s="72">
        <v>33730</v>
      </c>
      <c r="G329" s="72">
        <v>33730</v>
      </c>
    </row>
    <row r="330" spans="1:7" ht="15" x14ac:dyDescent="0.2">
      <c r="A330" s="70" t="s">
        <v>450</v>
      </c>
      <c r="B330" s="71" t="s">
        <v>573</v>
      </c>
      <c r="C330" s="71" t="s">
        <v>451</v>
      </c>
      <c r="D330" s="71" t="s">
        <v>217</v>
      </c>
      <c r="E330" s="72">
        <v>2078656</v>
      </c>
      <c r="F330" s="72">
        <v>2058456</v>
      </c>
      <c r="G330" s="72">
        <v>2058656</v>
      </c>
    </row>
    <row r="331" spans="1:7" ht="90" x14ac:dyDescent="0.2">
      <c r="A331" s="70" t="s">
        <v>222</v>
      </c>
      <c r="B331" s="71" t="s">
        <v>573</v>
      </c>
      <c r="C331" s="71" t="s">
        <v>451</v>
      </c>
      <c r="D331" s="71" t="s">
        <v>223</v>
      </c>
      <c r="E331" s="72">
        <v>2040456</v>
      </c>
      <c r="F331" s="72">
        <v>2040456</v>
      </c>
      <c r="G331" s="72">
        <v>2040456</v>
      </c>
    </row>
    <row r="332" spans="1:7" ht="30" x14ac:dyDescent="0.2">
      <c r="A332" s="70" t="s">
        <v>303</v>
      </c>
      <c r="B332" s="91" t="s">
        <v>573</v>
      </c>
      <c r="C332" s="190" t="s">
        <v>451</v>
      </c>
      <c r="D332" s="92" t="s">
        <v>304</v>
      </c>
      <c r="E332" s="72">
        <v>2040456</v>
      </c>
      <c r="F332" s="72">
        <v>2040456</v>
      </c>
      <c r="G332" s="72">
        <v>2040456</v>
      </c>
    </row>
    <row r="333" spans="1:7" ht="45" x14ac:dyDescent="0.2">
      <c r="A333" s="70" t="s">
        <v>231</v>
      </c>
      <c r="B333" s="91" t="s">
        <v>573</v>
      </c>
      <c r="C333" s="190" t="s">
        <v>451</v>
      </c>
      <c r="D333" s="92" t="s">
        <v>232</v>
      </c>
      <c r="E333" s="72">
        <v>38200</v>
      </c>
      <c r="F333" s="72">
        <v>18000</v>
      </c>
      <c r="G333" s="72">
        <v>18200</v>
      </c>
    </row>
    <row r="334" spans="1:7" ht="45" x14ac:dyDescent="0.2">
      <c r="A334" s="70" t="s">
        <v>233</v>
      </c>
      <c r="B334" s="91" t="s">
        <v>573</v>
      </c>
      <c r="C334" s="190" t="s">
        <v>451</v>
      </c>
      <c r="D334" s="92" t="s">
        <v>234</v>
      </c>
      <c r="E334" s="72">
        <v>38200</v>
      </c>
      <c r="F334" s="72">
        <v>18000</v>
      </c>
      <c r="G334" s="72">
        <v>18200</v>
      </c>
    </row>
    <row r="335" spans="1:7" ht="60" x14ac:dyDescent="0.2">
      <c r="A335" s="70" t="s">
        <v>452</v>
      </c>
      <c r="B335" s="91" t="s">
        <v>573</v>
      </c>
      <c r="C335" s="190" t="s">
        <v>453</v>
      </c>
      <c r="D335" s="92" t="s">
        <v>217</v>
      </c>
      <c r="E335" s="72">
        <v>4289508</v>
      </c>
      <c r="F335" s="72">
        <v>3184845</v>
      </c>
      <c r="G335" s="72">
        <v>1086957</v>
      </c>
    </row>
    <row r="336" spans="1:7" ht="45" x14ac:dyDescent="0.2">
      <c r="A336" s="70" t="s">
        <v>272</v>
      </c>
      <c r="B336" s="91" t="s">
        <v>573</v>
      </c>
      <c r="C336" s="190" t="s">
        <v>453</v>
      </c>
      <c r="D336" s="92" t="s">
        <v>273</v>
      </c>
      <c r="E336" s="72">
        <v>4289508</v>
      </c>
      <c r="F336" s="72">
        <v>3184845</v>
      </c>
      <c r="G336" s="72">
        <v>1086957</v>
      </c>
    </row>
    <row r="337" spans="1:7" ht="15" x14ac:dyDescent="0.2">
      <c r="A337" s="70" t="s">
        <v>274</v>
      </c>
      <c r="B337" s="91" t="s">
        <v>573</v>
      </c>
      <c r="C337" s="190" t="s">
        <v>453</v>
      </c>
      <c r="D337" s="92" t="s">
        <v>275</v>
      </c>
      <c r="E337" s="72">
        <v>4289508</v>
      </c>
      <c r="F337" s="72">
        <v>3184845</v>
      </c>
      <c r="G337" s="72">
        <v>1086957</v>
      </c>
    </row>
    <row r="338" spans="1:7" ht="30" x14ac:dyDescent="0.2">
      <c r="A338" s="70" t="s">
        <v>861</v>
      </c>
      <c r="B338" s="91" t="s">
        <v>573</v>
      </c>
      <c r="C338" s="190" t="s">
        <v>862</v>
      </c>
      <c r="D338" s="92" t="s">
        <v>217</v>
      </c>
      <c r="E338" s="72">
        <v>187735</v>
      </c>
      <c r="F338" s="72">
        <v>0</v>
      </c>
      <c r="G338" s="72">
        <v>0</v>
      </c>
    </row>
    <row r="339" spans="1:7" ht="45" x14ac:dyDescent="0.2">
      <c r="A339" s="70" t="s">
        <v>272</v>
      </c>
      <c r="B339" s="91" t="s">
        <v>573</v>
      </c>
      <c r="C339" s="190" t="s">
        <v>862</v>
      </c>
      <c r="D339" s="92" t="s">
        <v>273</v>
      </c>
      <c r="E339" s="72">
        <v>187735</v>
      </c>
      <c r="F339" s="72">
        <v>0</v>
      </c>
      <c r="G339" s="72">
        <v>0</v>
      </c>
    </row>
    <row r="340" spans="1:7" ht="15" x14ac:dyDescent="0.2">
      <c r="A340" s="70" t="s">
        <v>274</v>
      </c>
      <c r="B340" s="91" t="s">
        <v>573</v>
      </c>
      <c r="C340" s="190" t="s">
        <v>862</v>
      </c>
      <c r="D340" s="92" t="s">
        <v>275</v>
      </c>
      <c r="E340" s="72">
        <v>187735</v>
      </c>
      <c r="F340" s="72">
        <v>0</v>
      </c>
      <c r="G340" s="72">
        <v>0</v>
      </c>
    </row>
    <row r="341" spans="1:7" ht="14.25" x14ac:dyDescent="0.2">
      <c r="A341" s="90" t="s">
        <v>802</v>
      </c>
      <c r="B341" s="258" t="s">
        <v>724</v>
      </c>
      <c r="C341" s="259"/>
      <c r="D341" s="260"/>
      <c r="E341" s="69">
        <v>3391152</v>
      </c>
      <c r="F341" s="69">
        <v>46311127.490000002</v>
      </c>
      <c r="G341" s="69">
        <v>66105616.799999997</v>
      </c>
    </row>
    <row r="342" spans="1:7" ht="15" x14ac:dyDescent="0.2">
      <c r="A342" s="70" t="s">
        <v>717</v>
      </c>
      <c r="B342" s="68" t="s">
        <v>630</v>
      </c>
      <c r="C342" s="71" t="s">
        <v>724</v>
      </c>
      <c r="D342" s="71" t="s">
        <v>217</v>
      </c>
      <c r="E342" s="72">
        <v>3391152</v>
      </c>
      <c r="F342" s="72">
        <v>46311127.490000002</v>
      </c>
      <c r="G342" s="72">
        <v>66105616.799999997</v>
      </c>
    </row>
    <row r="343" spans="1:7" ht="60" x14ac:dyDescent="0.2">
      <c r="A343" s="70" t="s">
        <v>365</v>
      </c>
      <c r="B343" s="71" t="s">
        <v>630</v>
      </c>
      <c r="C343" s="71" t="s">
        <v>366</v>
      </c>
      <c r="D343" s="71" t="s">
        <v>217</v>
      </c>
      <c r="E343" s="72">
        <v>3391152</v>
      </c>
      <c r="F343" s="72">
        <v>0</v>
      </c>
      <c r="G343" s="72">
        <v>0</v>
      </c>
    </row>
    <row r="344" spans="1:7" ht="45" x14ac:dyDescent="0.2">
      <c r="A344" s="70" t="s">
        <v>327</v>
      </c>
      <c r="B344" s="71" t="s">
        <v>630</v>
      </c>
      <c r="C344" s="71" t="s">
        <v>366</v>
      </c>
      <c r="D344" s="71" t="s">
        <v>328</v>
      </c>
      <c r="E344" s="72">
        <v>3391152</v>
      </c>
      <c r="F344" s="72">
        <v>0</v>
      </c>
      <c r="G344" s="72">
        <v>0</v>
      </c>
    </row>
    <row r="345" spans="1:7" ht="15" x14ac:dyDescent="0.2">
      <c r="A345" s="70" t="s">
        <v>329</v>
      </c>
      <c r="B345" s="71" t="s">
        <v>630</v>
      </c>
      <c r="C345" s="71" t="s">
        <v>366</v>
      </c>
      <c r="D345" s="71" t="s">
        <v>330</v>
      </c>
      <c r="E345" s="72">
        <v>3391152</v>
      </c>
      <c r="F345" s="72">
        <v>0</v>
      </c>
      <c r="G345" s="72">
        <v>0</v>
      </c>
    </row>
    <row r="346" spans="1:7" ht="45" x14ac:dyDescent="0.2">
      <c r="A346" s="70" t="s">
        <v>367</v>
      </c>
      <c r="B346" s="71" t="s">
        <v>630</v>
      </c>
      <c r="C346" s="71" t="s">
        <v>368</v>
      </c>
      <c r="D346" s="71" t="s">
        <v>217</v>
      </c>
      <c r="E346" s="72">
        <v>0</v>
      </c>
      <c r="F346" s="72">
        <v>3184106</v>
      </c>
      <c r="G346" s="72">
        <v>7000000</v>
      </c>
    </row>
    <row r="347" spans="1:7" ht="45" x14ac:dyDescent="0.2">
      <c r="A347" s="70" t="s">
        <v>327</v>
      </c>
      <c r="B347" s="71" t="s">
        <v>630</v>
      </c>
      <c r="C347" s="71" t="s">
        <v>368</v>
      </c>
      <c r="D347" s="71" t="s">
        <v>328</v>
      </c>
      <c r="E347" s="72">
        <v>0</v>
      </c>
      <c r="F347" s="72">
        <v>3184106</v>
      </c>
      <c r="G347" s="72">
        <v>7000000</v>
      </c>
    </row>
    <row r="348" spans="1:7" ht="15" x14ac:dyDescent="0.2">
      <c r="A348" s="70" t="s">
        <v>329</v>
      </c>
      <c r="B348" s="71" t="s">
        <v>630</v>
      </c>
      <c r="C348" s="71" t="s">
        <v>368</v>
      </c>
      <c r="D348" s="71" t="s">
        <v>330</v>
      </c>
      <c r="E348" s="72">
        <v>0</v>
      </c>
      <c r="F348" s="72">
        <v>3184106</v>
      </c>
      <c r="G348" s="72">
        <v>7000000</v>
      </c>
    </row>
    <row r="349" spans="1:7" ht="30" x14ac:dyDescent="0.2">
      <c r="A349" s="70" t="s">
        <v>375</v>
      </c>
      <c r="B349" s="71" t="s">
        <v>630</v>
      </c>
      <c r="C349" s="71" t="s">
        <v>376</v>
      </c>
      <c r="D349" s="71" t="s">
        <v>217</v>
      </c>
      <c r="E349" s="72">
        <v>0</v>
      </c>
      <c r="F349" s="72">
        <v>43127021.490000002</v>
      </c>
      <c r="G349" s="72">
        <v>59105616.799999997</v>
      </c>
    </row>
    <row r="350" spans="1:7" ht="45" x14ac:dyDescent="0.2">
      <c r="A350" s="70" t="s">
        <v>327</v>
      </c>
      <c r="B350" s="71" t="s">
        <v>630</v>
      </c>
      <c r="C350" s="71" t="s">
        <v>376</v>
      </c>
      <c r="D350" s="71" t="s">
        <v>328</v>
      </c>
      <c r="E350" s="72">
        <v>0</v>
      </c>
      <c r="F350" s="72">
        <v>43127021.490000002</v>
      </c>
      <c r="G350" s="72">
        <v>59105616.799999997</v>
      </c>
    </row>
    <row r="351" spans="1:7" ht="15" x14ac:dyDescent="0.2">
      <c r="A351" s="70" t="s">
        <v>329</v>
      </c>
      <c r="B351" s="71" t="s">
        <v>630</v>
      </c>
      <c r="C351" s="71" t="s">
        <v>376</v>
      </c>
      <c r="D351" s="71" t="s">
        <v>330</v>
      </c>
      <c r="E351" s="72">
        <v>0</v>
      </c>
      <c r="F351" s="72">
        <v>43127021.490000002</v>
      </c>
      <c r="G351" s="72">
        <v>59105616.799999997</v>
      </c>
    </row>
    <row r="352" spans="1:7" ht="57" x14ac:dyDescent="0.2">
      <c r="A352" s="67" t="s">
        <v>803</v>
      </c>
      <c r="B352" s="258" t="s">
        <v>725</v>
      </c>
      <c r="C352" s="259"/>
      <c r="D352" s="260"/>
      <c r="E352" s="69">
        <v>23000</v>
      </c>
      <c r="F352" s="69">
        <v>23000</v>
      </c>
      <c r="G352" s="69">
        <v>23000</v>
      </c>
    </row>
    <row r="353" spans="1:7" ht="15" x14ac:dyDescent="0.2">
      <c r="A353" s="70" t="s">
        <v>717</v>
      </c>
      <c r="B353" s="68" t="s">
        <v>630</v>
      </c>
      <c r="C353" s="71" t="s">
        <v>725</v>
      </c>
      <c r="D353" s="71" t="s">
        <v>217</v>
      </c>
      <c r="E353" s="72">
        <v>23000</v>
      </c>
      <c r="F353" s="72">
        <v>23000</v>
      </c>
      <c r="G353" s="72">
        <v>23000</v>
      </c>
    </row>
    <row r="354" spans="1:7" ht="45" x14ac:dyDescent="0.2">
      <c r="A354" s="70" t="s">
        <v>503</v>
      </c>
      <c r="B354" s="71" t="s">
        <v>630</v>
      </c>
      <c r="C354" s="71" t="s">
        <v>504</v>
      </c>
      <c r="D354" s="71" t="s">
        <v>217</v>
      </c>
      <c r="E354" s="72">
        <v>23000</v>
      </c>
      <c r="F354" s="72">
        <v>23000</v>
      </c>
      <c r="G354" s="72">
        <v>23000</v>
      </c>
    </row>
    <row r="355" spans="1:7" ht="45" x14ac:dyDescent="0.2">
      <c r="A355" s="70" t="s">
        <v>231</v>
      </c>
      <c r="B355" s="71" t="s">
        <v>630</v>
      </c>
      <c r="C355" s="71" t="s">
        <v>504</v>
      </c>
      <c r="D355" s="71" t="s">
        <v>232</v>
      </c>
      <c r="E355" s="72">
        <v>23000</v>
      </c>
      <c r="F355" s="72">
        <v>23000</v>
      </c>
      <c r="G355" s="72">
        <v>23000</v>
      </c>
    </row>
    <row r="356" spans="1:7" ht="45" x14ac:dyDescent="0.2">
      <c r="A356" s="70" t="s">
        <v>233</v>
      </c>
      <c r="B356" s="71" t="s">
        <v>630</v>
      </c>
      <c r="C356" s="71" t="s">
        <v>504</v>
      </c>
      <c r="D356" s="71" t="s">
        <v>234</v>
      </c>
      <c r="E356" s="72">
        <v>23000</v>
      </c>
      <c r="F356" s="72">
        <v>23000</v>
      </c>
      <c r="G356" s="72">
        <v>23000</v>
      </c>
    </row>
    <row r="357" spans="1:7" ht="42.75" x14ac:dyDescent="0.2">
      <c r="A357" s="90" t="s">
        <v>806</v>
      </c>
      <c r="B357" s="258" t="s">
        <v>726</v>
      </c>
      <c r="C357" s="259"/>
      <c r="D357" s="260"/>
      <c r="E357" s="69">
        <v>11455530</v>
      </c>
      <c r="F357" s="69">
        <v>0</v>
      </c>
      <c r="G357" s="69">
        <v>0</v>
      </c>
    </row>
    <row r="358" spans="1:7" ht="15" x14ac:dyDescent="0.2">
      <c r="A358" s="70" t="s">
        <v>717</v>
      </c>
      <c r="B358" s="68" t="s">
        <v>630</v>
      </c>
      <c r="C358" s="71" t="s">
        <v>726</v>
      </c>
      <c r="D358" s="71" t="s">
        <v>217</v>
      </c>
      <c r="E358" s="72">
        <v>11455530</v>
      </c>
      <c r="F358" s="72">
        <v>0</v>
      </c>
      <c r="G358" s="72">
        <v>0</v>
      </c>
    </row>
    <row r="359" spans="1:7" ht="30" x14ac:dyDescent="0.2">
      <c r="A359" s="70" t="s">
        <v>369</v>
      </c>
      <c r="B359" s="71" t="s">
        <v>630</v>
      </c>
      <c r="C359" s="71" t="s">
        <v>370</v>
      </c>
      <c r="D359" s="71" t="s">
        <v>217</v>
      </c>
      <c r="E359" s="72">
        <v>975000</v>
      </c>
      <c r="F359" s="72">
        <v>0</v>
      </c>
      <c r="G359" s="72">
        <v>0</v>
      </c>
    </row>
    <row r="360" spans="1:7" ht="45" x14ac:dyDescent="0.2">
      <c r="A360" s="70" t="s">
        <v>327</v>
      </c>
      <c r="B360" s="71" t="s">
        <v>630</v>
      </c>
      <c r="C360" s="71" t="s">
        <v>370</v>
      </c>
      <c r="D360" s="71" t="s">
        <v>328</v>
      </c>
      <c r="E360" s="72">
        <v>975000</v>
      </c>
      <c r="F360" s="72">
        <v>0</v>
      </c>
      <c r="G360" s="72">
        <v>0</v>
      </c>
    </row>
    <row r="361" spans="1:7" ht="15" x14ac:dyDescent="0.2">
      <c r="A361" s="70" t="s">
        <v>329</v>
      </c>
      <c r="B361" s="71" t="s">
        <v>630</v>
      </c>
      <c r="C361" s="71" t="s">
        <v>370</v>
      </c>
      <c r="D361" s="71" t="s">
        <v>330</v>
      </c>
      <c r="E361" s="72">
        <v>975000</v>
      </c>
      <c r="F361" s="72">
        <v>0</v>
      </c>
      <c r="G361" s="72">
        <v>0</v>
      </c>
    </row>
    <row r="362" spans="1:7" ht="45" x14ac:dyDescent="0.2">
      <c r="A362" s="70" t="s">
        <v>371</v>
      </c>
      <c r="B362" s="71" t="s">
        <v>630</v>
      </c>
      <c r="C362" s="71" t="s">
        <v>372</v>
      </c>
      <c r="D362" s="71" t="s">
        <v>217</v>
      </c>
      <c r="E362" s="72">
        <v>10480530</v>
      </c>
      <c r="F362" s="72">
        <v>0</v>
      </c>
      <c r="G362" s="72">
        <v>0</v>
      </c>
    </row>
    <row r="363" spans="1:7" ht="45" x14ac:dyDescent="0.2">
      <c r="A363" s="70" t="s">
        <v>327</v>
      </c>
      <c r="B363" s="71" t="s">
        <v>630</v>
      </c>
      <c r="C363" s="71" t="s">
        <v>372</v>
      </c>
      <c r="D363" s="71" t="s">
        <v>328</v>
      </c>
      <c r="E363" s="72">
        <v>10480530</v>
      </c>
      <c r="F363" s="72">
        <v>0</v>
      </c>
      <c r="G363" s="72">
        <v>0</v>
      </c>
    </row>
    <row r="364" spans="1:7" ht="15" x14ac:dyDescent="0.2">
      <c r="A364" s="70" t="s">
        <v>329</v>
      </c>
      <c r="B364" s="71" t="s">
        <v>630</v>
      </c>
      <c r="C364" s="71" t="s">
        <v>372</v>
      </c>
      <c r="D364" s="71" t="s">
        <v>330</v>
      </c>
      <c r="E364" s="72">
        <v>10480530</v>
      </c>
      <c r="F364" s="72">
        <v>0</v>
      </c>
      <c r="G364" s="72">
        <v>0</v>
      </c>
    </row>
    <row r="365" spans="1:7" ht="42.75" x14ac:dyDescent="0.2">
      <c r="A365" s="90" t="s">
        <v>804</v>
      </c>
      <c r="B365" s="258" t="s">
        <v>727</v>
      </c>
      <c r="C365" s="259"/>
      <c r="D365" s="260"/>
      <c r="E365" s="69">
        <v>239274619.83000001</v>
      </c>
      <c r="F365" s="69">
        <v>164445812.25</v>
      </c>
      <c r="G365" s="69">
        <v>519737620.97000003</v>
      </c>
    </row>
    <row r="366" spans="1:7" ht="15" x14ac:dyDescent="0.2">
      <c r="A366" s="70" t="s">
        <v>717</v>
      </c>
      <c r="B366" s="68" t="s">
        <v>630</v>
      </c>
      <c r="C366" s="71" t="s">
        <v>727</v>
      </c>
      <c r="D366" s="71" t="s">
        <v>217</v>
      </c>
      <c r="E366" s="72">
        <v>239274619.83000001</v>
      </c>
      <c r="F366" s="72">
        <v>164445812.25</v>
      </c>
      <c r="G366" s="72">
        <v>519737620.97000003</v>
      </c>
    </row>
    <row r="367" spans="1:7" ht="30" x14ac:dyDescent="0.2">
      <c r="A367" s="70" t="s">
        <v>325</v>
      </c>
      <c r="B367" s="71" t="s">
        <v>630</v>
      </c>
      <c r="C367" s="71" t="s">
        <v>326</v>
      </c>
      <c r="D367" s="71" t="s">
        <v>217</v>
      </c>
      <c r="E367" s="72">
        <v>849560</v>
      </c>
      <c r="F367" s="72">
        <v>0</v>
      </c>
      <c r="G367" s="72">
        <v>0</v>
      </c>
    </row>
    <row r="368" spans="1:7" ht="45" x14ac:dyDescent="0.2">
      <c r="A368" s="70" t="s">
        <v>327</v>
      </c>
      <c r="B368" s="71" t="s">
        <v>630</v>
      </c>
      <c r="C368" s="71" t="s">
        <v>326</v>
      </c>
      <c r="D368" s="71" t="s">
        <v>328</v>
      </c>
      <c r="E368" s="72">
        <v>849560</v>
      </c>
      <c r="F368" s="72">
        <v>0</v>
      </c>
      <c r="G368" s="72">
        <v>0</v>
      </c>
    </row>
    <row r="369" spans="1:7" ht="15" x14ac:dyDescent="0.2">
      <c r="A369" s="70" t="s">
        <v>329</v>
      </c>
      <c r="B369" s="71" t="s">
        <v>630</v>
      </c>
      <c r="C369" s="71" t="s">
        <v>326</v>
      </c>
      <c r="D369" s="71" t="s">
        <v>330</v>
      </c>
      <c r="E369" s="72">
        <v>849560</v>
      </c>
      <c r="F369" s="72">
        <v>0</v>
      </c>
      <c r="G369" s="72">
        <v>0</v>
      </c>
    </row>
    <row r="370" spans="1:7" ht="30" x14ac:dyDescent="0.2">
      <c r="A370" s="70" t="s">
        <v>815</v>
      </c>
      <c r="B370" s="71" t="s">
        <v>630</v>
      </c>
      <c r="C370" s="71" t="s">
        <v>816</v>
      </c>
      <c r="D370" s="71" t="s">
        <v>217</v>
      </c>
      <c r="E370" s="72">
        <v>285031</v>
      </c>
      <c r="F370" s="72">
        <v>0</v>
      </c>
      <c r="G370" s="72">
        <v>0</v>
      </c>
    </row>
    <row r="371" spans="1:7" ht="45" x14ac:dyDescent="0.2">
      <c r="A371" s="70" t="s">
        <v>231</v>
      </c>
      <c r="B371" s="71" t="s">
        <v>630</v>
      </c>
      <c r="C371" s="71" t="s">
        <v>816</v>
      </c>
      <c r="D371" s="71" t="s">
        <v>232</v>
      </c>
      <c r="E371" s="72">
        <v>285031</v>
      </c>
      <c r="F371" s="72">
        <v>0</v>
      </c>
      <c r="G371" s="72">
        <v>0</v>
      </c>
    </row>
    <row r="372" spans="1:7" ht="45" x14ac:dyDescent="0.2">
      <c r="A372" s="70" t="s">
        <v>233</v>
      </c>
      <c r="B372" s="71" t="s">
        <v>630</v>
      </c>
      <c r="C372" s="71" t="s">
        <v>816</v>
      </c>
      <c r="D372" s="71" t="s">
        <v>234</v>
      </c>
      <c r="E372" s="72">
        <v>285031</v>
      </c>
      <c r="F372" s="72">
        <v>0</v>
      </c>
      <c r="G372" s="72">
        <v>0</v>
      </c>
    </row>
    <row r="373" spans="1:7" ht="45" x14ac:dyDescent="0.2">
      <c r="A373" s="70" t="s">
        <v>331</v>
      </c>
      <c r="B373" s="71" t="s">
        <v>630</v>
      </c>
      <c r="C373" s="71" t="s">
        <v>332</v>
      </c>
      <c r="D373" s="71" t="s">
        <v>217</v>
      </c>
      <c r="E373" s="72">
        <v>77276543.409999996</v>
      </c>
      <c r="F373" s="72">
        <v>90774329.25</v>
      </c>
      <c r="G373" s="72">
        <v>462301912.97000003</v>
      </c>
    </row>
    <row r="374" spans="1:7" ht="45" x14ac:dyDescent="0.2">
      <c r="A374" s="70" t="s">
        <v>327</v>
      </c>
      <c r="B374" s="71" t="s">
        <v>630</v>
      </c>
      <c r="C374" s="71" t="s">
        <v>332</v>
      </c>
      <c r="D374" s="71" t="s">
        <v>328</v>
      </c>
      <c r="E374" s="72">
        <v>77276543.409999996</v>
      </c>
      <c r="F374" s="72">
        <v>90774329.25</v>
      </c>
      <c r="G374" s="72">
        <v>462301912.97000003</v>
      </c>
    </row>
    <row r="375" spans="1:7" ht="59.25" customHeight="1" x14ac:dyDescent="0.2">
      <c r="A375" s="70" t="s">
        <v>329</v>
      </c>
      <c r="B375" s="71" t="s">
        <v>630</v>
      </c>
      <c r="C375" s="71" t="s">
        <v>332</v>
      </c>
      <c r="D375" s="71" t="s">
        <v>330</v>
      </c>
      <c r="E375" s="72">
        <v>77276543.409999996</v>
      </c>
      <c r="F375" s="72">
        <v>90774329.25</v>
      </c>
      <c r="G375" s="72">
        <v>462301912.97000003</v>
      </c>
    </row>
    <row r="376" spans="1:7" ht="75" x14ac:dyDescent="0.2">
      <c r="A376" s="70" t="s">
        <v>333</v>
      </c>
      <c r="B376" s="71" t="s">
        <v>630</v>
      </c>
      <c r="C376" s="71" t="s">
        <v>334</v>
      </c>
      <c r="D376" s="71" t="s">
        <v>217</v>
      </c>
      <c r="E376" s="72">
        <v>11898107.369999999</v>
      </c>
      <c r="F376" s="72">
        <v>19158631</v>
      </c>
      <c r="G376" s="72">
        <v>21309503.649999999</v>
      </c>
    </row>
    <row r="377" spans="1:7" ht="15" x14ac:dyDescent="0.2">
      <c r="A377" s="70" t="s">
        <v>293</v>
      </c>
      <c r="B377" s="71" t="s">
        <v>630</v>
      </c>
      <c r="C377" s="71" t="s">
        <v>334</v>
      </c>
      <c r="D377" s="71" t="s">
        <v>294</v>
      </c>
      <c r="E377" s="72">
        <v>11898107.369999999</v>
      </c>
      <c r="F377" s="72">
        <v>19158631</v>
      </c>
      <c r="G377" s="72">
        <v>21309503.649999999</v>
      </c>
    </row>
    <row r="378" spans="1:7" ht="15" x14ac:dyDescent="0.2">
      <c r="A378" s="70" t="s">
        <v>335</v>
      </c>
      <c r="B378" s="71" t="s">
        <v>630</v>
      </c>
      <c r="C378" s="71" t="s">
        <v>334</v>
      </c>
      <c r="D378" s="71" t="s">
        <v>336</v>
      </c>
      <c r="E378" s="72">
        <v>11898107.369999999</v>
      </c>
      <c r="F378" s="72">
        <v>19158631</v>
      </c>
      <c r="G378" s="72">
        <v>21309503.649999999</v>
      </c>
    </row>
    <row r="379" spans="1:7" ht="60" x14ac:dyDescent="0.2">
      <c r="A379" s="70" t="s">
        <v>337</v>
      </c>
      <c r="B379" s="71" t="s">
        <v>630</v>
      </c>
      <c r="C379" s="71" t="s">
        <v>338</v>
      </c>
      <c r="D379" s="71" t="s">
        <v>217</v>
      </c>
      <c r="E379" s="72">
        <v>108296473.56</v>
      </c>
      <c r="F379" s="72">
        <v>30811546.739999998</v>
      </c>
      <c r="G379" s="72">
        <v>36126204.350000001</v>
      </c>
    </row>
    <row r="380" spans="1:7" ht="15" x14ac:dyDescent="0.2">
      <c r="A380" s="70" t="s">
        <v>293</v>
      </c>
      <c r="B380" s="71" t="s">
        <v>630</v>
      </c>
      <c r="C380" s="71" t="s">
        <v>338</v>
      </c>
      <c r="D380" s="71" t="s">
        <v>294</v>
      </c>
      <c r="E380" s="72">
        <v>108296473.56</v>
      </c>
      <c r="F380" s="72">
        <v>30811546.739999998</v>
      </c>
      <c r="G380" s="72">
        <v>36126204.350000001</v>
      </c>
    </row>
    <row r="381" spans="1:7" ht="15" x14ac:dyDescent="0.2">
      <c r="A381" s="70" t="s">
        <v>335</v>
      </c>
      <c r="B381" s="71" t="s">
        <v>630</v>
      </c>
      <c r="C381" s="71" t="s">
        <v>338</v>
      </c>
      <c r="D381" s="92" t="s">
        <v>336</v>
      </c>
      <c r="E381" s="72">
        <v>108296473.56</v>
      </c>
      <c r="F381" s="72">
        <v>30811546.739999998</v>
      </c>
      <c r="G381" s="72">
        <v>36126204.350000001</v>
      </c>
    </row>
    <row r="382" spans="1:7" ht="60" x14ac:dyDescent="0.2">
      <c r="A382" s="70" t="s">
        <v>339</v>
      </c>
      <c r="B382" s="71" t="s">
        <v>630</v>
      </c>
      <c r="C382" s="71" t="s">
        <v>340</v>
      </c>
      <c r="D382" s="92" t="s">
        <v>217</v>
      </c>
      <c r="E382" s="72">
        <v>40668904.490000002</v>
      </c>
      <c r="F382" s="72">
        <v>23701305.260000002</v>
      </c>
      <c r="G382" s="72">
        <v>0</v>
      </c>
    </row>
    <row r="383" spans="1:7" ht="15" x14ac:dyDescent="0.2">
      <c r="A383" s="70" t="s">
        <v>293</v>
      </c>
      <c r="B383" s="71" t="s">
        <v>630</v>
      </c>
      <c r="C383" s="71" t="s">
        <v>340</v>
      </c>
      <c r="D383" s="92" t="s">
        <v>294</v>
      </c>
      <c r="E383" s="72">
        <v>40668904.490000002</v>
      </c>
      <c r="F383" s="72">
        <v>23701305.260000002</v>
      </c>
      <c r="G383" s="72">
        <v>0</v>
      </c>
    </row>
    <row r="384" spans="1:7" ht="15" x14ac:dyDescent="0.2">
      <c r="A384" s="70" t="s">
        <v>335</v>
      </c>
      <c r="B384" s="71" t="s">
        <v>630</v>
      </c>
      <c r="C384" s="71" t="s">
        <v>340</v>
      </c>
      <c r="D384" s="92" t="s">
        <v>336</v>
      </c>
      <c r="E384" s="72">
        <v>40668904.490000002</v>
      </c>
      <c r="F384" s="72">
        <v>23701305.260000002</v>
      </c>
      <c r="G384" s="72">
        <v>0</v>
      </c>
    </row>
    <row r="385" spans="1:7" ht="57" x14ac:dyDescent="0.2">
      <c r="A385" s="90" t="s">
        <v>805</v>
      </c>
      <c r="B385" s="258" t="s">
        <v>728</v>
      </c>
      <c r="C385" s="259"/>
      <c r="D385" s="260"/>
      <c r="E385" s="69">
        <v>13093570</v>
      </c>
      <c r="F385" s="69">
        <v>13093570</v>
      </c>
      <c r="G385" s="69">
        <v>13093570</v>
      </c>
    </row>
    <row r="386" spans="1:7" ht="30" x14ac:dyDescent="0.2">
      <c r="A386" s="70" t="s">
        <v>729</v>
      </c>
      <c r="B386" s="68" t="s">
        <v>614</v>
      </c>
      <c r="C386" s="71" t="s">
        <v>728</v>
      </c>
      <c r="D386" s="71" t="s">
        <v>217</v>
      </c>
      <c r="E386" s="72">
        <v>13093570</v>
      </c>
      <c r="F386" s="72">
        <v>13093570</v>
      </c>
      <c r="G386" s="72">
        <v>13093570</v>
      </c>
    </row>
    <row r="387" spans="1:7" ht="51" customHeight="1" x14ac:dyDescent="0.2">
      <c r="A387" s="70" t="s">
        <v>278</v>
      </c>
      <c r="B387" s="71" t="s">
        <v>614</v>
      </c>
      <c r="C387" s="71" t="s">
        <v>279</v>
      </c>
      <c r="D387" s="71" t="s">
        <v>217</v>
      </c>
      <c r="E387" s="72">
        <v>226800</v>
      </c>
      <c r="F387" s="72">
        <v>226800</v>
      </c>
      <c r="G387" s="72">
        <v>226800</v>
      </c>
    </row>
    <row r="388" spans="1:7" ht="45" x14ac:dyDescent="0.2">
      <c r="A388" s="70" t="s">
        <v>231</v>
      </c>
      <c r="B388" s="71" t="s">
        <v>614</v>
      </c>
      <c r="C388" s="71" t="s">
        <v>279</v>
      </c>
      <c r="D388" s="71" t="s">
        <v>232</v>
      </c>
      <c r="E388" s="72">
        <v>226800</v>
      </c>
      <c r="F388" s="72">
        <v>226800</v>
      </c>
      <c r="G388" s="72">
        <v>226800</v>
      </c>
    </row>
    <row r="389" spans="1:7" ht="45" x14ac:dyDescent="0.2">
      <c r="A389" s="70" t="s">
        <v>233</v>
      </c>
      <c r="B389" s="71" t="s">
        <v>614</v>
      </c>
      <c r="C389" s="71" t="s">
        <v>279</v>
      </c>
      <c r="D389" s="71" t="s">
        <v>234</v>
      </c>
      <c r="E389" s="72">
        <v>226800</v>
      </c>
      <c r="F389" s="72">
        <v>226800</v>
      </c>
      <c r="G389" s="72">
        <v>226800</v>
      </c>
    </row>
    <row r="390" spans="1:7" ht="60" x14ac:dyDescent="0.2">
      <c r="A390" s="70" t="s">
        <v>828</v>
      </c>
      <c r="B390" s="71" t="s">
        <v>614</v>
      </c>
      <c r="C390" s="71" t="s">
        <v>280</v>
      </c>
      <c r="D390" s="71" t="s">
        <v>217</v>
      </c>
      <c r="E390" s="72">
        <v>107735</v>
      </c>
      <c r="F390" s="72">
        <v>107735</v>
      </c>
      <c r="G390" s="72">
        <v>107735</v>
      </c>
    </row>
    <row r="391" spans="1:7" ht="45" x14ac:dyDescent="0.2">
      <c r="A391" s="70" t="s">
        <v>231</v>
      </c>
      <c r="B391" s="71" t="s">
        <v>614</v>
      </c>
      <c r="C391" s="71" t="s">
        <v>280</v>
      </c>
      <c r="D391" s="71" t="s">
        <v>232</v>
      </c>
      <c r="E391" s="72">
        <v>107735</v>
      </c>
      <c r="F391" s="72">
        <v>107735</v>
      </c>
      <c r="G391" s="72">
        <v>107735</v>
      </c>
    </row>
    <row r="392" spans="1:7" ht="45" x14ac:dyDescent="0.2">
      <c r="A392" s="70" t="s">
        <v>233</v>
      </c>
      <c r="B392" s="71" t="s">
        <v>614</v>
      </c>
      <c r="C392" s="71" t="s">
        <v>280</v>
      </c>
      <c r="D392" s="71" t="s">
        <v>234</v>
      </c>
      <c r="E392" s="72">
        <v>107735</v>
      </c>
      <c r="F392" s="72">
        <v>107735</v>
      </c>
      <c r="G392" s="72">
        <v>107735</v>
      </c>
    </row>
    <row r="393" spans="1:7" ht="60" x14ac:dyDescent="0.2">
      <c r="A393" s="70" t="s">
        <v>829</v>
      </c>
      <c r="B393" s="71" t="s">
        <v>614</v>
      </c>
      <c r="C393" s="71" t="s">
        <v>281</v>
      </c>
      <c r="D393" s="71" t="s">
        <v>217</v>
      </c>
      <c r="E393" s="72">
        <v>367000</v>
      </c>
      <c r="F393" s="72">
        <v>367000</v>
      </c>
      <c r="G393" s="72">
        <v>367000</v>
      </c>
    </row>
    <row r="394" spans="1:7" ht="45" x14ac:dyDescent="0.2">
      <c r="A394" s="70" t="s">
        <v>231</v>
      </c>
      <c r="B394" s="71" t="s">
        <v>614</v>
      </c>
      <c r="C394" s="71" t="s">
        <v>281</v>
      </c>
      <c r="D394" s="71" t="s">
        <v>232</v>
      </c>
      <c r="E394" s="72">
        <v>367000</v>
      </c>
      <c r="F394" s="72">
        <v>367000</v>
      </c>
      <c r="G394" s="72">
        <v>367000</v>
      </c>
    </row>
    <row r="395" spans="1:7" ht="45" x14ac:dyDescent="0.2">
      <c r="A395" s="70" t="s">
        <v>233</v>
      </c>
      <c r="B395" s="71" t="s">
        <v>614</v>
      </c>
      <c r="C395" s="71" t="s">
        <v>281</v>
      </c>
      <c r="D395" s="71" t="s">
        <v>234</v>
      </c>
      <c r="E395" s="72">
        <v>367000</v>
      </c>
      <c r="F395" s="72">
        <v>367000</v>
      </c>
      <c r="G395" s="72">
        <v>367000</v>
      </c>
    </row>
    <row r="396" spans="1:7" ht="75" x14ac:dyDescent="0.2">
      <c r="A396" s="70" t="s">
        <v>833</v>
      </c>
      <c r="B396" s="71" t="s">
        <v>614</v>
      </c>
      <c r="C396" s="71" t="s">
        <v>348</v>
      </c>
      <c r="D396" s="71" t="s">
        <v>217</v>
      </c>
      <c r="E396" s="72">
        <v>473965</v>
      </c>
      <c r="F396" s="72">
        <v>473965</v>
      </c>
      <c r="G396" s="72">
        <v>473965</v>
      </c>
    </row>
    <row r="397" spans="1:7" ht="45" x14ac:dyDescent="0.2">
      <c r="A397" s="70" t="s">
        <v>231</v>
      </c>
      <c r="B397" s="71" t="s">
        <v>614</v>
      </c>
      <c r="C397" s="71" t="s">
        <v>348</v>
      </c>
      <c r="D397" s="71" t="s">
        <v>232</v>
      </c>
      <c r="E397" s="72">
        <v>473965</v>
      </c>
      <c r="F397" s="72">
        <v>473965</v>
      </c>
      <c r="G397" s="72">
        <v>473965</v>
      </c>
    </row>
    <row r="398" spans="1:7" ht="45" x14ac:dyDescent="0.2">
      <c r="A398" s="70" t="s">
        <v>233</v>
      </c>
      <c r="B398" s="71" t="s">
        <v>614</v>
      </c>
      <c r="C398" s="71" t="s">
        <v>348</v>
      </c>
      <c r="D398" s="71" t="s">
        <v>234</v>
      </c>
      <c r="E398" s="72">
        <v>473965</v>
      </c>
      <c r="F398" s="72">
        <v>473965</v>
      </c>
      <c r="G398" s="72">
        <v>473965</v>
      </c>
    </row>
    <row r="399" spans="1:7" ht="45" x14ac:dyDescent="0.2">
      <c r="A399" s="70" t="s">
        <v>229</v>
      </c>
      <c r="B399" s="71" t="s">
        <v>614</v>
      </c>
      <c r="C399" s="71" t="s">
        <v>282</v>
      </c>
      <c r="D399" s="71" t="s">
        <v>217</v>
      </c>
      <c r="E399" s="72">
        <v>11329870</v>
      </c>
      <c r="F399" s="72">
        <v>11329870</v>
      </c>
      <c r="G399" s="72">
        <v>11329870</v>
      </c>
    </row>
    <row r="400" spans="1:7" ht="90" x14ac:dyDescent="0.2">
      <c r="A400" s="70" t="s">
        <v>222</v>
      </c>
      <c r="B400" s="71" t="s">
        <v>614</v>
      </c>
      <c r="C400" s="71" t="s">
        <v>282</v>
      </c>
      <c r="D400" s="71" t="s">
        <v>223</v>
      </c>
      <c r="E400" s="72">
        <v>10983940</v>
      </c>
      <c r="F400" s="72">
        <v>10983940</v>
      </c>
      <c r="G400" s="72">
        <v>10983940</v>
      </c>
    </row>
    <row r="401" spans="1:7" ht="30" x14ac:dyDescent="0.2">
      <c r="A401" s="70" t="s">
        <v>224</v>
      </c>
      <c r="B401" s="71" t="s">
        <v>614</v>
      </c>
      <c r="C401" s="71" t="s">
        <v>282</v>
      </c>
      <c r="D401" s="71" t="s">
        <v>225</v>
      </c>
      <c r="E401" s="72">
        <v>10983940</v>
      </c>
      <c r="F401" s="72">
        <v>10983940</v>
      </c>
      <c r="G401" s="72">
        <v>10983940</v>
      </c>
    </row>
    <row r="402" spans="1:7" ht="45" x14ac:dyDescent="0.2">
      <c r="A402" s="70" t="s">
        <v>231</v>
      </c>
      <c r="B402" s="71" t="s">
        <v>614</v>
      </c>
      <c r="C402" s="71" t="s">
        <v>282</v>
      </c>
      <c r="D402" s="71" t="s">
        <v>232</v>
      </c>
      <c r="E402" s="72">
        <v>340430</v>
      </c>
      <c r="F402" s="72">
        <v>340430</v>
      </c>
      <c r="G402" s="72">
        <v>340430</v>
      </c>
    </row>
    <row r="403" spans="1:7" ht="45" x14ac:dyDescent="0.2">
      <c r="A403" s="70" t="s">
        <v>233</v>
      </c>
      <c r="B403" s="71" t="s">
        <v>614</v>
      </c>
      <c r="C403" s="71" t="s">
        <v>282</v>
      </c>
      <c r="D403" s="71" t="s">
        <v>234</v>
      </c>
      <c r="E403" s="72">
        <v>340430</v>
      </c>
      <c r="F403" s="72">
        <v>340430</v>
      </c>
      <c r="G403" s="72">
        <v>340430</v>
      </c>
    </row>
    <row r="404" spans="1:7" ht="15" x14ac:dyDescent="0.2">
      <c r="A404" s="70" t="s">
        <v>241</v>
      </c>
      <c r="B404" s="71" t="s">
        <v>614</v>
      </c>
      <c r="C404" s="71" t="s">
        <v>282</v>
      </c>
      <c r="D404" s="71" t="s">
        <v>242</v>
      </c>
      <c r="E404" s="72">
        <v>5500</v>
      </c>
      <c r="F404" s="72">
        <v>5500</v>
      </c>
      <c r="G404" s="72">
        <v>5500</v>
      </c>
    </row>
    <row r="405" spans="1:7" ht="30" x14ac:dyDescent="0.2">
      <c r="A405" s="70" t="s">
        <v>243</v>
      </c>
      <c r="B405" s="71" t="s">
        <v>614</v>
      </c>
      <c r="C405" s="71" t="s">
        <v>282</v>
      </c>
      <c r="D405" s="71" t="s">
        <v>244</v>
      </c>
      <c r="E405" s="72">
        <v>5500</v>
      </c>
      <c r="F405" s="72">
        <v>5500</v>
      </c>
      <c r="G405" s="72">
        <v>5500</v>
      </c>
    </row>
    <row r="406" spans="1:7" ht="45" x14ac:dyDescent="0.2">
      <c r="A406" s="70" t="s">
        <v>357</v>
      </c>
      <c r="B406" s="71" t="s">
        <v>614</v>
      </c>
      <c r="C406" s="71" t="s">
        <v>358</v>
      </c>
      <c r="D406" s="71" t="s">
        <v>217</v>
      </c>
      <c r="E406" s="72">
        <v>49200</v>
      </c>
      <c r="F406" s="72">
        <v>49200</v>
      </c>
      <c r="G406" s="72">
        <v>49200</v>
      </c>
    </row>
    <row r="407" spans="1:7" ht="45" x14ac:dyDescent="0.2">
      <c r="A407" s="70" t="s">
        <v>231</v>
      </c>
      <c r="B407" s="71" t="s">
        <v>614</v>
      </c>
      <c r="C407" s="71" t="s">
        <v>358</v>
      </c>
      <c r="D407" s="71" t="s">
        <v>232</v>
      </c>
      <c r="E407" s="72">
        <v>49200</v>
      </c>
      <c r="F407" s="72">
        <v>49200</v>
      </c>
      <c r="G407" s="72">
        <v>49200</v>
      </c>
    </row>
    <row r="408" spans="1:7" ht="45" x14ac:dyDescent="0.2">
      <c r="A408" s="70" t="s">
        <v>233</v>
      </c>
      <c r="B408" s="71" t="s">
        <v>614</v>
      </c>
      <c r="C408" s="71" t="s">
        <v>358</v>
      </c>
      <c r="D408" s="71" t="s">
        <v>234</v>
      </c>
      <c r="E408" s="72">
        <v>49200</v>
      </c>
      <c r="F408" s="72">
        <v>49200</v>
      </c>
      <c r="G408" s="72">
        <v>49200</v>
      </c>
    </row>
    <row r="409" spans="1:7" ht="30" x14ac:dyDescent="0.2">
      <c r="A409" s="70" t="s">
        <v>283</v>
      </c>
      <c r="B409" s="71" t="s">
        <v>614</v>
      </c>
      <c r="C409" s="71" t="s">
        <v>284</v>
      </c>
      <c r="D409" s="71" t="s">
        <v>217</v>
      </c>
      <c r="E409" s="72">
        <v>539000</v>
      </c>
      <c r="F409" s="72">
        <v>539000</v>
      </c>
      <c r="G409" s="72">
        <v>539000</v>
      </c>
    </row>
    <row r="410" spans="1:7" ht="45" x14ac:dyDescent="0.2">
      <c r="A410" s="70" t="s">
        <v>231</v>
      </c>
      <c r="B410" s="71" t="s">
        <v>614</v>
      </c>
      <c r="C410" s="71" t="s">
        <v>284</v>
      </c>
      <c r="D410" s="71" t="s">
        <v>232</v>
      </c>
      <c r="E410" s="72">
        <v>529000</v>
      </c>
      <c r="F410" s="72">
        <v>539000</v>
      </c>
      <c r="G410" s="72">
        <v>539000</v>
      </c>
    </row>
    <row r="411" spans="1:7" ht="45" x14ac:dyDescent="0.2">
      <c r="A411" s="70" t="s">
        <v>233</v>
      </c>
      <c r="B411" s="71" t="s">
        <v>614</v>
      </c>
      <c r="C411" s="71" t="s">
        <v>284</v>
      </c>
      <c r="D411" s="71" t="s">
        <v>234</v>
      </c>
      <c r="E411" s="72">
        <v>529000</v>
      </c>
      <c r="F411" s="72">
        <v>539000</v>
      </c>
      <c r="G411" s="72">
        <v>539000</v>
      </c>
    </row>
    <row r="412" spans="1:7" ht="15" x14ac:dyDescent="0.2">
      <c r="A412" s="70" t="s">
        <v>241</v>
      </c>
      <c r="B412" s="71" t="s">
        <v>614</v>
      </c>
      <c r="C412" s="71" t="s">
        <v>284</v>
      </c>
      <c r="D412" s="92" t="s">
        <v>242</v>
      </c>
      <c r="E412" s="72">
        <v>10000</v>
      </c>
      <c r="F412" s="72">
        <v>0</v>
      </c>
      <c r="G412" s="72">
        <v>0</v>
      </c>
    </row>
    <row r="413" spans="1:7" ht="15" x14ac:dyDescent="0.2">
      <c r="A413" s="70" t="s">
        <v>830</v>
      </c>
      <c r="B413" s="71" t="s">
        <v>614</v>
      </c>
      <c r="C413" s="71" t="s">
        <v>284</v>
      </c>
      <c r="D413" s="92" t="s">
        <v>831</v>
      </c>
      <c r="E413" s="72">
        <v>10000</v>
      </c>
      <c r="F413" s="72">
        <v>0</v>
      </c>
      <c r="G413" s="72">
        <v>0</v>
      </c>
    </row>
    <row r="414" spans="1:7" ht="14.25" x14ac:dyDescent="0.2">
      <c r="A414" s="67" t="s">
        <v>730</v>
      </c>
      <c r="B414" s="258" t="s">
        <v>731</v>
      </c>
      <c r="C414" s="259"/>
      <c r="D414" s="260"/>
      <c r="E414" s="69">
        <v>14820891.5</v>
      </c>
      <c r="F414" s="69">
        <v>21543204.5</v>
      </c>
      <c r="G414" s="69">
        <v>31905532</v>
      </c>
    </row>
    <row r="415" spans="1:7" ht="30" x14ac:dyDescent="0.2">
      <c r="A415" s="70" t="s">
        <v>719</v>
      </c>
      <c r="B415" s="68" t="s">
        <v>545</v>
      </c>
      <c r="C415" s="71" t="s">
        <v>731</v>
      </c>
      <c r="D415" s="71" t="s">
        <v>217</v>
      </c>
      <c r="E415" s="72">
        <v>2203000</v>
      </c>
      <c r="F415" s="72">
        <v>11349932.5</v>
      </c>
      <c r="G415" s="72">
        <v>21712260</v>
      </c>
    </row>
    <row r="416" spans="1:7" ht="15" x14ac:dyDescent="0.2">
      <c r="A416" s="70" t="s">
        <v>285</v>
      </c>
      <c r="B416" s="71" t="s">
        <v>545</v>
      </c>
      <c r="C416" s="71" t="s">
        <v>286</v>
      </c>
      <c r="D416" s="71" t="s">
        <v>217</v>
      </c>
      <c r="E416" s="72">
        <v>0</v>
      </c>
      <c r="F416" s="72">
        <v>9849932.5</v>
      </c>
      <c r="G416" s="72">
        <v>20212260</v>
      </c>
    </row>
    <row r="417" spans="1:7" ht="15" x14ac:dyDescent="0.2">
      <c r="A417" s="70" t="s">
        <v>241</v>
      </c>
      <c r="B417" s="71" t="s">
        <v>545</v>
      </c>
      <c r="C417" s="71" t="s">
        <v>286</v>
      </c>
      <c r="D417" s="71" t="s">
        <v>242</v>
      </c>
      <c r="E417" s="72">
        <v>0</v>
      </c>
      <c r="F417" s="72">
        <v>9849932.5</v>
      </c>
      <c r="G417" s="72">
        <v>20212260</v>
      </c>
    </row>
    <row r="418" spans="1:7" ht="15" x14ac:dyDescent="0.2">
      <c r="A418" s="70" t="s">
        <v>262</v>
      </c>
      <c r="B418" s="71" t="s">
        <v>545</v>
      </c>
      <c r="C418" s="71" t="s">
        <v>286</v>
      </c>
      <c r="D418" s="71" t="s">
        <v>263</v>
      </c>
      <c r="E418" s="72">
        <v>0</v>
      </c>
      <c r="F418" s="72">
        <v>9849932.5</v>
      </c>
      <c r="G418" s="72">
        <v>20212260</v>
      </c>
    </row>
    <row r="419" spans="1:7" ht="45" x14ac:dyDescent="0.2">
      <c r="A419" s="70" t="s">
        <v>538</v>
      </c>
      <c r="B419" s="71" t="s">
        <v>545</v>
      </c>
      <c r="C419" s="71" t="s">
        <v>539</v>
      </c>
      <c r="D419" s="71" t="s">
        <v>217</v>
      </c>
      <c r="E419" s="72">
        <v>2203000</v>
      </c>
      <c r="F419" s="72">
        <v>1500000</v>
      </c>
      <c r="G419" s="72">
        <v>1500000</v>
      </c>
    </row>
    <row r="420" spans="1:7" ht="15" x14ac:dyDescent="0.2">
      <c r="A420" s="70" t="s">
        <v>293</v>
      </c>
      <c r="B420" s="71" t="s">
        <v>545</v>
      </c>
      <c r="C420" s="71" t="s">
        <v>539</v>
      </c>
      <c r="D420" s="71" t="s">
        <v>294</v>
      </c>
      <c r="E420" s="72">
        <v>2203000</v>
      </c>
      <c r="F420" s="72">
        <v>1500000</v>
      </c>
      <c r="G420" s="72">
        <v>1500000</v>
      </c>
    </row>
    <row r="421" spans="1:7" ht="15" x14ac:dyDescent="0.2">
      <c r="A421" s="70" t="s">
        <v>532</v>
      </c>
      <c r="B421" s="71" t="s">
        <v>545</v>
      </c>
      <c r="C421" s="71" t="s">
        <v>539</v>
      </c>
      <c r="D421" s="71" t="s">
        <v>533</v>
      </c>
      <c r="E421" s="72">
        <v>2203000</v>
      </c>
      <c r="F421" s="72">
        <v>1500000</v>
      </c>
      <c r="G421" s="72">
        <v>1500000</v>
      </c>
    </row>
    <row r="422" spans="1:7" ht="30" x14ac:dyDescent="0.2">
      <c r="A422" s="70" t="s">
        <v>732</v>
      </c>
      <c r="B422" s="68" t="s">
        <v>621</v>
      </c>
      <c r="C422" s="71" t="s">
        <v>731</v>
      </c>
      <c r="D422" s="71" t="s">
        <v>217</v>
      </c>
      <c r="E422" s="72">
        <v>3824400</v>
      </c>
      <c r="F422" s="72">
        <v>3824400</v>
      </c>
      <c r="G422" s="72">
        <v>3824400</v>
      </c>
    </row>
    <row r="423" spans="1:7" ht="45" x14ac:dyDescent="0.2">
      <c r="A423" s="70" t="s">
        <v>254</v>
      </c>
      <c r="B423" s="71" t="s">
        <v>621</v>
      </c>
      <c r="C423" s="71" t="s">
        <v>255</v>
      </c>
      <c r="D423" s="71" t="s">
        <v>217</v>
      </c>
      <c r="E423" s="72">
        <v>2364435</v>
      </c>
      <c r="F423" s="72">
        <v>2364435</v>
      </c>
      <c r="G423" s="72">
        <v>2364435</v>
      </c>
    </row>
    <row r="424" spans="1:7" ht="90" x14ac:dyDescent="0.2">
      <c r="A424" s="70" t="s">
        <v>222</v>
      </c>
      <c r="B424" s="71" t="s">
        <v>621</v>
      </c>
      <c r="C424" s="71" t="s">
        <v>255</v>
      </c>
      <c r="D424" s="71" t="s">
        <v>223</v>
      </c>
      <c r="E424" s="72">
        <v>2364435</v>
      </c>
      <c r="F424" s="72">
        <v>2364435</v>
      </c>
      <c r="G424" s="72">
        <v>2364435</v>
      </c>
    </row>
    <row r="425" spans="1:7" ht="30" x14ac:dyDescent="0.2">
      <c r="A425" s="70" t="s">
        <v>224</v>
      </c>
      <c r="B425" s="71" t="s">
        <v>621</v>
      </c>
      <c r="C425" s="71" t="s">
        <v>255</v>
      </c>
      <c r="D425" s="71" t="s">
        <v>225</v>
      </c>
      <c r="E425" s="72">
        <v>2364435</v>
      </c>
      <c r="F425" s="72">
        <v>2364435</v>
      </c>
      <c r="G425" s="72">
        <v>2364435</v>
      </c>
    </row>
    <row r="426" spans="1:7" ht="45" x14ac:dyDescent="0.2">
      <c r="A426" s="70" t="s">
        <v>256</v>
      </c>
      <c r="B426" s="71" t="s">
        <v>621</v>
      </c>
      <c r="C426" s="71" t="s">
        <v>257</v>
      </c>
      <c r="D426" s="71" t="s">
        <v>217</v>
      </c>
      <c r="E426" s="72">
        <v>1459965</v>
      </c>
      <c r="F426" s="72">
        <v>1459965</v>
      </c>
      <c r="G426" s="72">
        <v>1459965</v>
      </c>
    </row>
    <row r="427" spans="1:7" ht="90" x14ac:dyDescent="0.2">
      <c r="A427" s="70" t="s">
        <v>222</v>
      </c>
      <c r="B427" s="71" t="s">
        <v>621</v>
      </c>
      <c r="C427" s="71" t="s">
        <v>257</v>
      </c>
      <c r="D427" s="71" t="s">
        <v>223</v>
      </c>
      <c r="E427" s="72">
        <v>1386765</v>
      </c>
      <c r="F427" s="72">
        <v>1386765</v>
      </c>
      <c r="G427" s="72">
        <v>1386765</v>
      </c>
    </row>
    <row r="428" spans="1:7" ht="30" x14ac:dyDescent="0.2">
      <c r="A428" s="70" t="s">
        <v>224</v>
      </c>
      <c r="B428" s="71" t="s">
        <v>621</v>
      </c>
      <c r="C428" s="71" t="s">
        <v>257</v>
      </c>
      <c r="D428" s="71" t="s">
        <v>225</v>
      </c>
      <c r="E428" s="72">
        <v>1386765</v>
      </c>
      <c r="F428" s="72">
        <v>1386765</v>
      </c>
      <c r="G428" s="72">
        <v>1386765</v>
      </c>
    </row>
    <row r="429" spans="1:7" ht="45" x14ac:dyDescent="0.2">
      <c r="A429" s="70" t="s">
        <v>231</v>
      </c>
      <c r="B429" s="71" t="s">
        <v>621</v>
      </c>
      <c r="C429" s="71" t="s">
        <v>257</v>
      </c>
      <c r="D429" s="71" t="s">
        <v>232</v>
      </c>
      <c r="E429" s="72">
        <v>73200</v>
      </c>
      <c r="F429" s="72">
        <v>73200</v>
      </c>
      <c r="G429" s="72">
        <v>73200</v>
      </c>
    </row>
    <row r="430" spans="1:7" ht="45" x14ac:dyDescent="0.2">
      <c r="A430" s="70" t="s">
        <v>233</v>
      </c>
      <c r="B430" s="71" t="s">
        <v>621</v>
      </c>
      <c r="C430" s="71" t="s">
        <v>257</v>
      </c>
      <c r="D430" s="71" t="s">
        <v>234</v>
      </c>
      <c r="E430" s="72">
        <v>73200</v>
      </c>
      <c r="F430" s="72">
        <v>73200</v>
      </c>
      <c r="G430" s="72">
        <v>73200</v>
      </c>
    </row>
    <row r="431" spans="1:7" ht="30" x14ac:dyDescent="0.2">
      <c r="A431" s="70" t="s">
        <v>733</v>
      </c>
      <c r="B431" s="68" t="s">
        <v>625</v>
      </c>
      <c r="C431" s="71" t="s">
        <v>731</v>
      </c>
      <c r="D431" s="71" t="s">
        <v>217</v>
      </c>
      <c r="E431" s="72">
        <v>5568872</v>
      </c>
      <c r="F431" s="72">
        <v>5568872</v>
      </c>
      <c r="G431" s="72">
        <v>5568872</v>
      </c>
    </row>
    <row r="432" spans="1:7" ht="30" x14ac:dyDescent="0.2">
      <c r="A432" s="70" t="s">
        <v>220</v>
      </c>
      <c r="B432" s="71" t="s">
        <v>625</v>
      </c>
      <c r="C432" s="71" t="s">
        <v>221</v>
      </c>
      <c r="D432" s="71" t="s">
        <v>217</v>
      </c>
      <c r="E432" s="72">
        <v>2068400</v>
      </c>
      <c r="F432" s="72">
        <v>2068400</v>
      </c>
      <c r="G432" s="72">
        <v>2068400</v>
      </c>
    </row>
    <row r="433" spans="1:7" ht="90" x14ac:dyDescent="0.2">
      <c r="A433" s="70" t="s">
        <v>222</v>
      </c>
      <c r="B433" s="71" t="s">
        <v>625</v>
      </c>
      <c r="C433" s="71" t="s">
        <v>221</v>
      </c>
      <c r="D433" s="71" t="s">
        <v>223</v>
      </c>
      <c r="E433" s="72">
        <v>2068400</v>
      </c>
      <c r="F433" s="72">
        <v>2068400</v>
      </c>
      <c r="G433" s="72">
        <v>2068400</v>
      </c>
    </row>
    <row r="434" spans="1:7" ht="30" x14ac:dyDescent="0.2">
      <c r="A434" s="70" t="s">
        <v>224</v>
      </c>
      <c r="B434" s="71" t="s">
        <v>625</v>
      </c>
      <c r="C434" s="71" t="s">
        <v>221</v>
      </c>
      <c r="D434" s="71" t="s">
        <v>225</v>
      </c>
      <c r="E434" s="72">
        <v>2068400</v>
      </c>
      <c r="F434" s="72">
        <v>2068400</v>
      </c>
      <c r="G434" s="72">
        <v>2068400</v>
      </c>
    </row>
    <row r="435" spans="1:7" ht="45" x14ac:dyDescent="0.2">
      <c r="A435" s="70" t="s">
        <v>817</v>
      </c>
      <c r="B435" s="71" t="s">
        <v>625</v>
      </c>
      <c r="C435" s="71" t="s">
        <v>228</v>
      </c>
      <c r="D435" s="71" t="s">
        <v>217</v>
      </c>
      <c r="E435" s="72">
        <v>1874955</v>
      </c>
      <c r="F435" s="72">
        <v>1874955</v>
      </c>
      <c r="G435" s="72">
        <v>1874955</v>
      </c>
    </row>
    <row r="436" spans="1:7" ht="90" x14ac:dyDescent="0.2">
      <c r="A436" s="70" t="s">
        <v>222</v>
      </c>
      <c r="B436" s="71" t="s">
        <v>625</v>
      </c>
      <c r="C436" s="71" t="s">
        <v>228</v>
      </c>
      <c r="D436" s="71" t="s">
        <v>223</v>
      </c>
      <c r="E436" s="72">
        <v>1874955</v>
      </c>
      <c r="F436" s="72">
        <v>1874955</v>
      </c>
      <c r="G436" s="72">
        <v>1874955</v>
      </c>
    </row>
    <row r="437" spans="1:7" ht="30" x14ac:dyDescent="0.2">
      <c r="A437" s="70" t="s">
        <v>224</v>
      </c>
      <c r="B437" s="71" t="s">
        <v>625</v>
      </c>
      <c r="C437" s="71" t="s">
        <v>228</v>
      </c>
      <c r="D437" s="71" t="s">
        <v>225</v>
      </c>
      <c r="E437" s="72">
        <v>1874955</v>
      </c>
      <c r="F437" s="72">
        <v>1874955</v>
      </c>
      <c r="G437" s="72">
        <v>1874955</v>
      </c>
    </row>
    <row r="438" spans="1:7" ht="45" x14ac:dyDescent="0.2">
      <c r="A438" s="70" t="s">
        <v>229</v>
      </c>
      <c r="B438" s="71" t="s">
        <v>625</v>
      </c>
      <c r="C438" s="71" t="s">
        <v>230</v>
      </c>
      <c r="D438" s="71" t="s">
        <v>217</v>
      </c>
      <c r="E438" s="72">
        <v>1625517</v>
      </c>
      <c r="F438" s="72">
        <v>1625517</v>
      </c>
      <c r="G438" s="72">
        <v>1625517</v>
      </c>
    </row>
    <row r="439" spans="1:7" ht="90" x14ac:dyDescent="0.2">
      <c r="A439" s="70" t="s">
        <v>222</v>
      </c>
      <c r="B439" s="71" t="s">
        <v>625</v>
      </c>
      <c r="C439" s="71" t="s">
        <v>230</v>
      </c>
      <c r="D439" s="71" t="s">
        <v>223</v>
      </c>
      <c r="E439" s="72">
        <v>1467957</v>
      </c>
      <c r="F439" s="72">
        <v>1467957</v>
      </c>
      <c r="G439" s="72">
        <v>1467957</v>
      </c>
    </row>
    <row r="440" spans="1:7" ht="30" x14ac:dyDescent="0.2">
      <c r="A440" s="70" t="s">
        <v>224</v>
      </c>
      <c r="B440" s="71" t="s">
        <v>625</v>
      </c>
      <c r="C440" s="71" t="s">
        <v>230</v>
      </c>
      <c r="D440" s="71" t="s">
        <v>225</v>
      </c>
      <c r="E440" s="72">
        <v>1467957</v>
      </c>
      <c r="F440" s="72">
        <v>1467957</v>
      </c>
      <c r="G440" s="72">
        <v>1467957</v>
      </c>
    </row>
    <row r="441" spans="1:7" ht="45" x14ac:dyDescent="0.2">
      <c r="A441" s="70" t="s">
        <v>231</v>
      </c>
      <c r="B441" s="71" t="s">
        <v>625</v>
      </c>
      <c r="C441" s="71" t="s">
        <v>230</v>
      </c>
      <c r="D441" s="71" t="s">
        <v>232</v>
      </c>
      <c r="E441" s="72">
        <v>157560</v>
      </c>
      <c r="F441" s="72">
        <v>157560</v>
      </c>
      <c r="G441" s="72">
        <v>157560</v>
      </c>
    </row>
    <row r="442" spans="1:7" ht="45" x14ac:dyDescent="0.2">
      <c r="A442" s="70" t="s">
        <v>233</v>
      </c>
      <c r="B442" s="71" t="s">
        <v>625</v>
      </c>
      <c r="C442" s="71" t="s">
        <v>230</v>
      </c>
      <c r="D442" s="71" t="s">
        <v>234</v>
      </c>
      <c r="E442" s="72">
        <v>157560</v>
      </c>
      <c r="F442" s="72">
        <v>157560</v>
      </c>
      <c r="G442" s="72">
        <v>157560</v>
      </c>
    </row>
    <row r="443" spans="1:7" ht="15" x14ac:dyDescent="0.2">
      <c r="A443" s="70" t="s">
        <v>717</v>
      </c>
      <c r="B443" s="68" t="s">
        <v>630</v>
      </c>
      <c r="C443" s="71" t="s">
        <v>731</v>
      </c>
      <c r="D443" s="71" t="s">
        <v>217</v>
      </c>
      <c r="E443" s="72">
        <v>3224619.5</v>
      </c>
      <c r="F443" s="72">
        <v>800000</v>
      </c>
      <c r="G443" s="72">
        <v>800000</v>
      </c>
    </row>
    <row r="444" spans="1:7" ht="30" x14ac:dyDescent="0.2">
      <c r="A444" s="70" t="s">
        <v>377</v>
      </c>
      <c r="B444" s="71" t="s">
        <v>630</v>
      </c>
      <c r="C444" s="71" t="s">
        <v>378</v>
      </c>
      <c r="D444" s="71" t="s">
        <v>217</v>
      </c>
      <c r="E444" s="72">
        <v>1500000</v>
      </c>
      <c r="F444" s="72">
        <v>500000</v>
      </c>
      <c r="G444" s="72">
        <v>500000</v>
      </c>
    </row>
    <row r="445" spans="1:7" ht="15" x14ac:dyDescent="0.2">
      <c r="A445" s="70" t="s">
        <v>241</v>
      </c>
      <c r="B445" s="71" t="s">
        <v>630</v>
      </c>
      <c r="C445" s="71" t="s">
        <v>378</v>
      </c>
      <c r="D445" s="71" t="s">
        <v>242</v>
      </c>
      <c r="E445" s="72">
        <v>1500000</v>
      </c>
      <c r="F445" s="72">
        <v>500000</v>
      </c>
      <c r="G445" s="72">
        <v>500000</v>
      </c>
    </row>
    <row r="446" spans="1:7" ht="75" x14ac:dyDescent="0.2">
      <c r="A446" s="70" t="s">
        <v>311</v>
      </c>
      <c r="B446" s="71" t="s">
        <v>630</v>
      </c>
      <c r="C446" s="71" t="s">
        <v>378</v>
      </c>
      <c r="D446" s="71" t="s">
        <v>312</v>
      </c>
      <c r="E446" s="72">
        <v>1500000</v>
      </c>
      <c r="F446" s="72">
        <v>500000</v>
      </c>
      <c r="G446" s="72">
        <v>500000</v>
      </c>
    </row>
    <row r="447" spans="1:7" ht="30" x14ac:dyDescent="0.2">
      <c r="A447" s="70" t="s">
        <v>260</v>
      </c>
      <c r="B447" s="71" t="s">
        <v>630</v>
      </c>
      <c r="C447" s="71" t="s">
        <v>261</v>
      </c>
      <c r="D447" s="71" t="s">
        <v>217</v>
      </c>
      <c r="E447" s="72">
        <v>614141</v>
      </c>
      <c r="F447" s="72">
        <v>300000</v>
      </c>
      <c r="G447" s="72">
        <v>300000</v>
      </c>
    </row>
    <row r="448" spans="1:7" ht="30" x14ac:dyDescent="0.2">
      <c r="A448" s="70" t="s">
        <v>414</v>
      </c>
      <c r="B448" s="71" t="s">
        <v>630</v>
      </c>
      <c r="C448" s="71" t="s">
        <v>261</v>
      </c>
      <c r="D448" s="71" t="s">
        <v>415</v>
      </c>
      <c r="E448" s="72">
        <v>15000</v>
      </c>
      <c r="F448" s="72">
        <v>0</v>
      </c>
      <c r="G448" s="72">
        <v>0</v>
      </c>
    </row>
    <row r="449" spans="1:7" ht="45" x14ac:dyDescent="0.2">
      <c r="A449" s="70" t="s">
        <v>427</v>
      </c>
      <c r="B449" s="71" t="s">
        <v>630</v>
      </c>
      <c r="C449" s="71" t="s">
        <v>261</v>
      </c>
      <c r="D449" s="71" t="s">
        <v>428</v>
      </c>
      <c r="E449" s="72">
        <v>15000</v>
      </c>
      <c r="F449" s="72">
        <v>0</v>
      </c>
      <c r="G449" s="72">
        <v>0</v>
      </c>
    </row>
    <row r="450" spans="1:7" ht="15" x14ac:dyDescent="0.2">
      <c r="A450" s="70" t="s">
        <v>241</v>
      </c>
      <c r="B450" s="71" t="s">
        <v>630</v>
      </c>
      <c r="C450" s="71" t="s">
        <v>261</v>
      </c>
      <c r="D450" s="71" t="s">
        <v>242</v>
      </c>
      <c r="E450" s="72">
        <v>599141</v>
      </c>
      <c r="F450" s="72">
        <v>300000</v>
      </c>
      <c r="G450" s="72">
        <v>300000</v>
      </c>
    </row>
    <row r="451" spans="1:7" ht="15" x14ac:dyDescent="0.2">
      <c r="A451" s="70" t="s">
        <v>262</v>
      </c>
      <c r="B451" s="71" t="s">
        <v>630</v>
      </c>
      <c r="C451" s="71" t="s">
        <v>261</v>
      </c>
      <c r="D451" s="71" t="s">
        <v>263</v>
      </c>
      <c r="E451" s="72">
        <v>599141</v>
      </c>
      <c r="F451" s="72">
        <v>300000</v>
      </c>
      <c r="G451" s="72">
        <v>300000</v>
      </c>
    </row>
    <row r="452" spans="1:7" ht="30" x14ac:dyDescent="0.2">
      <c r="A452" s="70" t="s">
        <v>349</v>
      </c>
      <c r="B452" s="71" t="s">
        <v>630</v>
      </c>
      <c r="C452" s="71" t="s">
        <v>350</v>
      </c>
      <c r="D452" s="71" t="s">
        <v>217</v>
      </c>
      <c r="E452" s="72">
        <v>470000</v>
      </c>
      <c r="F452" s="72">
        <v>0</v>
      </c>
      <c r="G452" s="72">
        <v>0</v>
      </c>
    </row>
    <row r="453" spans="1:7" ht="45" x14ac:dyDescent="0.2">
      <c r="A453" s="70" t="s">
        <v>231</v>
      </c>
      <c r="B453" s="71" t="s">
        <v>630</v>
      </c>
      <c r="C453" s="71" t="s">
        <v>350</v>
      </c>
      <c r="D453" s="71" t="s">
        <v>232</v>
      </c>
      <c r="E453" s="72">
        <v>470000</v>
      </c>
      <c r="F453" s="72">
        <v>0</v>
      </c>
      <c r="G453" s="72">
        <v>0</v>
      </c>
    </row>
    <row r="454" spans="1:7" ht="45" x14ac:dyDescent="0.2">
      <c r="A454" s="70" t="s">
        <v>233</v>
      </c>
      <c r="B454" s="71" t="s">
        <v>630</v>
      </c>
      <c r="C454" s="71" t="s">
        <v>350</v>
      </c>
      <c r="D454" s="71" t="s">
        <v>234</v>
      </c>
      <c r="E454" s="72">
        <v>470000</v>
      </c>
      <c r="F454" s="72">
        <v>0</v>
      </c>
      <c r="G454" s="72">
        <v>0</v>
      </c>
    </row>
    <row r="455" spans="1:7" ht="45" x14ac:dyDescent="0.2">
      <c r="A455" s="70" t="s">
        <v>834</v>
      </c>
      <c r="B455" s="71" t="s">
        <v>630</v>
      </c>
      <c r="C455" s="71" t="s">
        <v>835</v>
      </c>
      <c r="D455" s="71" t="s">
        <v>217</v>
      </c>
      <c r="E455" s="72">
        <v>640478.5</v>
      </c>
      <c r="F455" s="72">
        <v>0</v>
      </c>
      <c r="G455" s="72">
        <v>0</v>
      </c>
    </row>
    <row r="456" spans="1:7" ht="15" x14ac:dyDescent="0.2">
      <c r="A456" s="70" t="s">
        <v>241</v>
      </c>
      <c r="B456" s="71" t="s">
        <v>630</v>
      </c>
      <c r="C456" s="71" t="s">
        <v>835</v>
      </c>
      <c r="D456" s="71" t="s">
        <v>242</v>
      </c>
      <c r="E456" s="72">
        <v>640478.5</v>
      </c>
      <c r="F456" s="72">
        <v>0</v>
      </c>
      <c r="G456" s="72">
        <v>0</v>
      </c>
    </row>
    <row r="457" spans="1:7" ht="15" x14ac:dyDescent="0.2">
      <c r="A457" s="70" t="s">
        <v>830</v>
      </c>
      <c r="B457" s="71" t="s">
        <v>630</v>
      </c>
      <c r="C457" s="71" t="s">
        <v>835</v>
      </c>
      <c r="D457" s="71" t="s">
        <v>831</v>
      </c>
      <c r="E457" s="72">
        <v>640478.5</v>
      </c>
      <c r="F457" s="72">
        <v>0</v>
      </c>
      <c r="G457" s="72">
        <v>0</v>
      </c>
    </row>
    <row r="458" spans="1:7" ht="14.25" x14ac:dyDescent="0.2">
      <c r="A458" s="67" t="s">
        <v>540</v>
      </c>
      <c r="B458" s="68"/>
      <c r="C458" s="68"/>
      <c r="D458" s="68"/>
      <c r="E458" s="69">
        <v>1356398494.1300001</v>
      </c>
      <c r="F458" s="69">
        <v>1234627873.4400001</v>
      </c>
      <c r="G458" s="69">
        <v>1682359060.0699999</v>
      </c>
    </row>
  </sheetData>
  <mergeCells count="16">
    <mergeCell ref="B357:D357"/>
    <mergeCell ref="B365:D365"/>
    <mergeCell ref="B385:D385"/>
    <mergeCell ref="B414:D414"/>
    <mergeCell ref="B352:D352"/>
    <mergeCell ref="F1:G1"/>
    <mergeCell ref="F2:G2"/>
    <mergeCell ref="F3:G3"/>
    <mergeCell ref="F4:G4"/>
    <mergeCell ref="A6:G6"/>
    <mergeCell ref="B341:D341"/>
    <mergeCell ref="A7:D7"/>
    <mergeCell ref="B9:D9"/>
    <mergeCell ref="B115:D115"/>
    <mergeCell ref="B140:D140"/>
    <mergeCell ref="B243:D243"/>
  </mergeCells>
  <pageMargins left="0.51181102362204722" right="0.11811023622047245" top="0.35433070866141736" bottom="0.15748031496062992" header="0" footer="0"/>
  <pageSetup paperSize="9" scale="81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36"/>
  <sheetViews>
    <sheetView workbookViewId="0">
      <selection activeCell="A8" sqref="A8:E8"/>
    </sheetView>
  </sheetViews>
  <sheetFormatPr defaultRowHeight="12.75" x14ac:dyDescent="0.2"/>
  <cols>
    <col min="1" max="1" width="4.42578125" customWidth="1"/>
    <col min="2" max="2" width="38.42578125" customWidth="1"/>
    <col min="3" max="3" width="14.5703125" customWidth="1"/>
    <col min="4" max="4" width="15.140625" customWidth="1"/>
    <col min="5" max="5" width="15.5703125" customWidth="1"/>
    <col min="6" max="6" width="15.85546875" customWidth="1"/>
    <col min="7" max="7" width="14.5703125" customWidth="1"/>
    <col min="257" max="257" width="4.42578125" customWidth="1"/>
    <col min="258" max="258" width="38.42578125" customWidth="1"/>
    <col min="259" max="259" width="14.5703125" customWidth="1"/>
    <col min="260" max="260" width="15.140625" customWidth="1"/>
    <col min="261" max="261" width="15.5703125" customWidth="1"/>
    <col min="262" max="262" width="15.85546875" customWidth="1"/>
    <col min="263" max="263" width="14.5703125" customWidth="1"/>
    <col min="513" max="513" width="4.42578125" customWidth="1"/>
    <col min="514" max="514" width="38.42578125" customWidth="1"/>
    <col min="515" max="515" width="14.5703125" customWidth="1"/>
    <col min="516" max="516" width="15.140625" customWidth="1"/>
    <col min="517" max="517" width="15.5703125" customWidth="1"/>
    <col min="518" max="518" width="15.85546875" customWidth="1"/>
    <col min="519" max="519" width="14.5703125" customWidth="1"/>
    <col min="769" max="769" width="4.42578125" customWidth="1"/>
    <col min="770" max="770" width="38.42578125" customWidth="1"/>
    <col min="771" max="771" width="14.5703125" customWidth="1"/>
    <col min="772" max="772" width="15.140625" customWidth="1"/>
    <col min="773" max="773" width="15.5703125" customWidth="1"/>
    <col min="774" max="774" width="15.85546875" customWidth="1"/>
    <col min="775" max="775" width="14.5703125" customWidth="1"/>
    <col min="1025" max="1025" width="4.42578125" customWidth="1"/>
    <col min="1026" max="1026" width="38.42578125" customWidth="1"/>
    <col min="1027" max="1027" width="14.5703125" customWidth="1"/>
    <col min="1028" max="1028" width="15.140625" customWidth="1"/>
    <col min="1029" max="1029" width="15.5703125" customWidth="1"/>
    <col min="1030" max="1030" width="15.85546875" customWidth="1"/>
    <col min="1031" max="1031" width="14.5703125" customWidth="1"/>
    <col min="1281" max="1281" width="4.42578125" customWidth="1"/>
    <col min="1282" max="1282" width="38.42578125" customWidth="1"/>
    <col min="1283" max="1283" width="14.5703125" customWidth="1"/>
    <col min="1284" max="1284" width="15.140625" customWidth="1"/>
    <col min="1285" max="1285" width="15.5703125" customWidth="1"/>
    <col min="1286" max="1286" width="15.85546875" customWidth="1"/>
    <col min="1287" max="1287" width="14.5703125" customWidth="1"/>
    <col min="1537" max="1537" width="4.42578125" customWidth="1"/>
    <col min="1538" max="1538" width="38.42578125" customWidth="1"/>
    <col min="1539" max="1539" width="14.5703125" customWidth="1"/>
    <col min="1540" max="1540" width="15.140625" customWidth="1"/>
    <col min="1541" max="1541" width="15.5703125" customWidth="1"/>
    <col min="1542" max="1542" width="15.85546875" customWidth="1"/>
    <col min="1543" max="1543" width="14.5703125" customWidth="1"/>
    <col min="1793" max="1793" width="4.42578125" customWidth="1"/>
    <col min="1794" max="1794" width="38.42578125" customWidth="1"/>
    <col min="1795" max="1795" width="14.5703125" customWidth="1"/>
    <col min="1796" max="1796" width="15.140625" customWidth="1"/>
    <col min="1797" max="1797" width="15.5703125" customWidth="1"/>
    <col min="1798" max="1798" width="15.85546875" customWidth="1"/>
    <col min="1799" max="1799" width="14.5703125" customWidth="1"/>
    <col min="2049" max="2049" width="4.42578125" customWidth="1"/>
    <col min="2050" max="2050" width="38.42578125" customWidth="1"/>
    <col min="2051" max="2051" width="14.5703125" customWidth="1"/>
    <col min="2052" max="2052" width="15.140625" customWidth="1"/>
    <col min="2053" max="2053" width="15.5703125" customWidth="1"/>
    <col min="2054" max="2054" width="15.85546875" customWidth="1"/>
    <col min="2055" max="2055" width="14.5703125" customWidth="1"/>
    <col min="2305" max="2305" width="4.42578125" customWidth="1"/>
    <col min="2306" max="2306" width="38.42578125" customWidth="1"/>
    <col min="2307" max="2307" width="14.5703125" customWidth="1"/>
    <col min="2308" max="2308" width="15.140625" customWidth="1"/>
    <col min="2309" max="2309" width="15.5703125" customWidth="1"/>
    <col min="2310" max="2310" width="15.85546875" customWidth="1"/>
    <col min="2311" max="2311" width="14.5703125" customWidth="1"/>
    <col min="2561" max="2561" width="4.42578125" customWidth="1"/>
    <col min="2562" max="2562" width="38.42578125" customWidth="1"/>
    <col min="2563" max="2563" width="14.5703125" customWidth="1"/>
    <col min="2564" max="2564" width="15.140625" customWidth="1"/>
    <col min="2565" max="2565" width="15.5703125" customWidth="1"/>
    <col min="2566" max="2566" width="15.85546875" customWidth="1"/>
    <col min="2567" max="2567" width="14.5703125" customWidth="1"/>
    <col min="2817" max="2817" width="4.42578125" customWidth="1"/>
    <col min="2818" max="2818" width="38.42578125" customWidth="1"/>
    <col min="2819" max="2819" width="14.5703125" customWidth="1"/>
    <col min="2820" max="2820" width="15.140625" customWidth="1"/>
    <col min="2821" max="2821" width="15.5703125" customWidth="1"/>
    <col min="2822" max="2822" width="15.85546875" customWidth="1"/>
    <col min="2823" max="2823" width="14.5703125" customWidth="1"/>
    <col min="3073" max="3073" width="4.42578125" customWidth="1"/>
    <col min="3074" max="3074" width="38.42578125" customWidth="1"/>
    <col min="3075" max="3075" width="14.5703125" customWidth="1"/>
    <col min="3076" max="3076" width="15.140625" customWidth="1"/>
    <col min="3077" max="3077" width="15.5703125" customWidth="1"/>
    <col min="3078" max="3078" width="15.85546875" customWidth="1"/>
    <col min="3079" max="3079" width="14.5703125" customWidth="1"/>
    <col min="3329" max="3329" width="4.42578125" customWidth="1"/>
    <col min="3330" max="3330" width="38.42578125" customWidth="1"/>
    <col min="3331" max="3331" width="14.5703125" customWidth="1"/>
    <col min="3332" max="3332" width="15.140625" customWidth="1"/>
    <col min="3333" max="3333" width="15.5703125" customWidth="1"/>
    <col min="3334" max="3334" width="15.85546875" customWidth="1"/>
    <col min="3335" max="3335" width="14.5703125" customWidth="1"/>
    <col min="3585" max="3585" width="4.42578125" customWidth="1"/>
    <col min="3586" max="3586" width="38.42578125" customWidth="1"/>
    <col min="3587" max="3587" width="14.5703125" customWidth="1"/>
    <col min="3588" max="3588" width="15.140625" customWidth="1"/>
    <col min="3589" max="3589" width="15.5703125" customWidth="1"/>
    <col min="3590" max="3590" width="15.85546875" customWidth="1"/>
    <col min="3591" max="3591" width="14.5703125" customWidth="1"/>
    <col min="3841" max="3841" width="4.42578125" customWidth="1"/>
    <col min="3842" max="3842" width="38.42578125" customWidth="1"/>
    <col min="3843" max="3843" width="14.5703125" customWidth="1"/>
    <col min="3844" max="3844" width="15.140625" customWidth="1"/>
    <col min="3845" max="3845" width="15.5703125" customWidth="1"/>
    <col min="3846" max="3846" width="15.85546875" customWidth="1"/>
    <col min="3847" max="3847" width="14.5703125" customWidth="1"/>
    <col min="4097" max="4097" width="4.42578125" customWidth="1"/>
    <col min="4098" max="4098" width="38.42578125" customWidth="1"/>
    <col min="4099" max="4099" width="14.5703125" customWidth="1"/>
    <col min="4100" max="4100" width="15.140625" customWidth="1"/>
    <col min="4101" max="4101" width="15.5703125" customWidth="1"/>
    <col min="4102" max="4102" width="15.85546875" customWidth="1"/>
    <col min="4103" max="4103" width="14.5703125" customWidth="1"/>
    <col min="4353" max="4353" width="4.42578125" customWidth="1"/>
    <col min="4354" max="4354" width="38.42578125" customWidth="1"/>
    <col min="4355" max="4355" width="14.5703125" customWidth="1"/>
    <col min="4356" max="4356" width="15.140625" customWidth="1"/>
    <col min="4357" max="4357" width="15.5703125" customWidth="1"/>
    <col min="4358" max="4358" width="15.85546875" customWidth="1"/>
    <col min="4359" max="4359" width="14.5703125" customWidth="1"/>
    <col min="4609" max="4609" width="4.42578125" customWidth="1"/>
    <col min="4610" max="4610" width="38.42578125" customWidth="1"/>
    <col min="4611" max="4611" width="14.5703125" customWidth="1"/>
    <col min="4612" max="4612" width="15.140625" customWidth="1"/>
    <col min="4613" max="4613" width="15.5703125" customWidth="1"/>
    <col min="4614" max="4614" width="15.85546875" customWidth="1"/>
    <col min="4615" max="4615" width="14.5703125" customWidth="1"/>
    <col min="4865" max="4865" width="4.42578125" customWidth="1"/>
    <col min="4866" max="4866" width="38.42578125" customWidth="1"/>
    <col min="4867" max="4867" width="14.5703125" customWidth="1"/>
    <col min="4868" max="4868" width="15.140625" customWidth="1"/>
    <col min="4869" max="4869" width="15.5703125" customWidth="1"/>
    <col min="4870" max="4870" width="15.85546875" customWidth="1"/>
    <col min="4871" max="4871" width="14.5703125" customWidth="1"/>
    <col min="5121" max="5121" width="4.42578125" customWidth="1"/>
    <col min="5122" max="5122" width="38.42578125" customWidth="1"/>
    <col min="5123" max="5123" width="14.5703125" customWidth="1"/>
    <col min="5124" max="5124" width="15.140625" customWidth="1"/>
    <col min="5125" max="5125" width="15.5703125" customWidth="1"/>
    <col min="5126" max="5126" width="15.85546875" customWidth="1"/>
    <col min="5127" max="5127" width="14.5703125" customWidth="1"/>
    <col min="5377" max="5377" width="4.42578125" customWidth="1"/>
    <col min="5378" max="5378" width="38.42578125" customWidth="1"/>
    <col min="5379" max="5379" width="14.5703125" customWidth="1"/>
    <col min="5380" max="5380" width="15.140625" customWidth="1"/>
    <col min="5381" max="5381" width="15.5703125" customWidth="1"/>
    <col min="5382" max="5382" width="15.85546875" customWidth="1"/>
    <col min="5383" max="5383" width="14.5703125" customWidth="1"/>
    <col min="5633" max="5633" width="4.42578125" customWidth="1"/>
    <col min="5634" max="5634" width="38.42578125" customWidth="1"/>
    <col min="5635" max="5635" width="14.5703125" customWidth="1"/>
    <col min="5636" max="5636" width="15.140625" customWidth="1"/>
    <col min="5637" max="5637" width="15.5703125" customWidth="1"/>
    <col min="5638" max="5638" width="15.85546875" customWidth="1"/>
    <col min="5639" max="5639" width="14.5703125" customWidth="1"/>
    <col min="5889" max="5889" width="4.42578125" customWidth="1"/>
    <col min="5890" max="5890" width="38.42578125" customWidth="1"/>
    <col min="5891" max="5891" width="14.5703125" customWidth="1"/>
    <col min="5892" max="5892" width="15.140625" customWidth="1"/>
    <col min="5893" max="5893" width="15.5703125" customWidth="1"/>
    <col min="5894" max="5894" width="15.85546875" customWidth="1"/>
    <col min="5895" max="5895" width="14.5703125" customWidth="1"/>
    <col min="6145" max="6145" width="4.42578125" customWidth="1"/>
    <col min="6146" max="6146" width="38.42578125" customWidth="1"/>
    <col min="6147" max="6147" width="14.5703125" customWidth="1"/>
    <col min="6148" max="6148" width="15.140625" customWidth="1"/>
    <col min="6149" max="6149" width="15.5703125" customWidth="1"/>
    <col min="6150" max="6150" width="15.85546875" customWidth="1"/>
    <col min="6151" max="6151" width="14.5703125" customWidth="1"/>
    <col min="6401" max="6401" width="4.42578125" customWidth="1"/>
    <col min="6402" max="6402" width="38.42578125" customWidth="1"/>
    <col min="6403" max="6403" width="14.5703125" customWidth="1"/>
    <col min="6404" max="6404" width="15.140625" customWidth="1"/>
    <col min="6405" max="6405" width="15.5703125" customWidth="1"/>
    <col min="6406" max="6406" width="15.85546875" customWidth="1"/>
    <col min="6407" max="6407" width="14.5703125" customWidth="1"/>
    <col min="6657" max="6657" width="4.42578125" customWidth="1"/>
    <col min="6658" max="6658" width="38.42578125" customWidth="1"/>
    <col min="6659" max="6659" width="14.5703125" customWidth="1"/>
    <col min="6660" max="6660" width="15.140625" customWidth="1"/>
    <col min="6661" max="6661" width="15.5703125" customWidth="1"/>
    <col min="6662" max="6662" width="15.85546875" customWidth="1"/>
    <col min="6663" max="6663" width="14.5703125" customWidth="1"/>
    <col min="6913" max="6913" width="4.42578125" customWidth="1"/>
    <col min="6914" max="6914" width="38.42578125" customWidth="1"/>
    <col min="6915" max="6915" width="14.5703125" customWidth="1"/>
    <col min="6916" max="6916" width="15.140625" customWidth="1"/>
    <col min="6917" max="6917" width="15.5703125" customWidth="1"/>
    <col min="6918" max="6918" width="15.85546875" customWidth="1"/>
    <col min="6919" max="6919" width="14.5703125" customWidth="1"/>
    <col min="7169" max="7169" width="4.42578125" customWidth="1"/>
    <col min="7170" max="7170" width="38.42578125" customWidth="1"/>
    <col min="7171" max="7171" width="14.5703125" customWidth="1"/>
    <col min="7172" max="7172" width="15.140625" customWidth="1"/>
    <col min="7173" max="7173" width="15.5703125" customWidth="1"/>
    <col min="7174" max="7174" width="15.85546875" customWidth="1"/>
    <col min="7175" max="7175" width="14.5703125" customWidth="1"/>
    <col min="7425" max="7425" width="4.42578125" customWidth="1"/>
    <col min="7426" max="7426" width="38.42578125" customWidth="1"/>
    <col min="7427" max="7427" width="14.5703125" customWidth="1"/>
    <col min="7428" max="7428" width="15.140625" customWidth="1"/>
    <col min="7429" max="7429" width="15.5703125" customWidth="1"/>
    <col min="7430" max="7430" width="15.85546875" customWidth="1"/>
    <col min="7431" max="7431" width="14.5703125" customWidth="1"/>
    <col min="7681" max="7681" width="4.42578125" customWidth="1"/>
    <col min="7682" max="7682" width="38.42578125" customWidth="1"/>
    <col min="7683" max="7683" width="14.5703125" customWidth="1"/>
    <col min="7684" max="7684" width="15.140625" customWidth="1"/>
    <col min="7685" max="7685" width="15.5703125" customWidth="1"/>
    <col min="7686" max="7686" width="15.85546875" customWidth="1"/>
    <col min="7687" max="7687" width="14.5703125" customWidth="1"/>
    <col min="7937" max="7937" width="4.42578125" customWidth="1"/>
    <col min="7938" max="7938" width="38.42578125" customWidth="1"/>
    <col min="7939" max="7939" width="14.5703125" customWidth="1"/>
    <col min="7940" max="7940" width="15.140625" customWidth="1"/>
    <col min="7941" max="7941" width="15.5703125" customWidth="1"/>
    <col min="7942" max="7942" width="15.85546875" customWidth="1"/>
    <col min="7943" max="7943" width="14.5703125" customWidth="1"/>
    <col min="8193" max="8193" width="4.42578125" customWidth="1"/>
    <col min="8194" max="8194" width="38.42578125" customWidth="1"/>
    <col min="8195" max="8195" width="14.5703125" customWidth="1"/>
    <col min="8196" max="8196" width="15.140625" customWidth="1"/>
    <col min="8197" max="8197" width="15.5703125" customWidth="1"/>
    <col min="8198" max="8198" width="15.85546875" customWidth="1"/>
    <col min="8199" max="8199" width="14.5703125" customWidth="1"/>
    <col min="8449" max="8449" width="4.42578125" customWidth="1"/>
    <col min="8450" max="8450" width="38.42578125" customWidth="1"/>
    <col min="8451" max="8451" width="14.5703125" customWidth="1"/>
    <col min="8452" max="8452" width="15.140625" customWidth="1"/>
    <col min="8453" max="8453" width="15.5703125" customWidth="1"/>
    <col min="8454" max="8454" width="15.85546875" customWidth="1"/>
    <col min="8455" max="8455" width="14.5703125" customWidth="1"/>
    <col min="8705" max="8705" width="4.42578125" customWidth="1"/>
    <col min="8706" max="8706" width="38.42578125" customWidth="1"/>
    <col min="8707" max="8707" width="14.5703125" customWidth="1"/>
    <col min="8708" max="8708" width="15.140625" customWidth="1"/>
    <col min="8709" max="8709" width="15.5703125" customWidth="1"/>
    <col min="8710" max="8710" width="15.85546875" customWidth="1"/>
    <col min="8711" max="8711" width="14.5703125" customWidth="1"/>
    <col min="8961" max="8961" width="4.42578125" customWidth="1"/>
    <col min="8962" max="8962" width="38.42578125" customWidth="1"/>
    <col min="8963" max="8963" width="14.5703125" customWidth="1"/>
    <col min="8964" max="8964" width="15.140625" customWidth="1"/>
    <col min="8965" max="8965" width="15.5703125" customWidth="1"/>
    <col min="8966" max="8966" width="15.85546875" customWidth="1"/>
    <col min="8967" max="8967" width="14.5703125" customWidth="1"/>
    <col min="9217" max="9217" width="4.42578125" customWidth="1"/>
    <col min="9218" max="9218" width="38.42578125" customWidth="1"/>
    <col min="9219" max="9219" width="14.5703125" customWidth="1"/>
    <col min="9220" max="9220" width="15.140625" customWidth="1"/>
    <col min="9221" max="9221" width="15.5703125" customWidth="1"/>
    <col min="9222" max="9222" width="15.85546875" customWidth="1"/>
    <col min="9223" max="9223" width="14.5703125" customWidth="1"/>
    <col min="9473" max="9473" width="4.42578125" customWidth="1"/>
    <col min="9474" max="9474" width="38.42578125" customWidth="1"/>
    <col min="9475" max="9475" width="14.5703125" customWidth="1"/>
    <col min="9476" max="9476" width="15.140625" customWidth="1"/>
    <col min="9477" max="9477" width="15.5703125" customWidth="1"/>
    <col min="9478" max="9478" width="15.85546875" customWidth="1"/>
    <col min="9479" max="9479" width="14.5703125" customWidth="1"/>
    <col min="9729" max="9729" width="4.42578125" customWidth="1"/>
    <col min="9730" max="9730" width="38.42578125" customWidth="1"/>
    <col min="9731" max="9731" width="14.5703125" customWidth="1"/>
    <col min="9732" max="9732" width="15.140625" customWidth="1"/>
    <col min="9733" max="9733" width="15.5703125" customWidth="1"/>
    <col min="9734" max="9734" width="15.85546875" customWidth="1"/>
    <col min="9735" max="9735" width="14.5703125" customWidth="1"/>
    <col min="9985" max="9985" width="4.42578125" customWidth="1"/>
    <col min="9986" max="9986" width="38.42578125" customWidth="1"/>
    <col min="9987" max="9987" width="14.5703125" customWidth="1"/>
    <col min="9988" max="9988" width="15.140625" customWidth="1"/>
    <col min="9989" max="9989" width="15.5703125" customWidth="1"/>
    <col min="9990" max="9990" width="15.85546875" customWidth="1"/>
    <col min="9991" max="9991" width="14.5703125" customWidth="1"/>
    <col min="10241" max="10241" width="4.42578125" customWidth="1"/>
    <col min="10242" max="10242" width="38.42578125" customWidth="1"/>
    <col min="10243" max="10243" width="14.5703125" customWidth="1"/>
    <col min="10244" max="10244" width="15.140625" customWidth="1"/>
    <col min="10245" max="10245" width="15.5703125" customWidth="1"/>
    <col min="10246" max="10246" width="15.85546875" customWidth="1"/>
    <col min="10247" max="10247" width="14.5703125" customWidth="1"/>
    <col min="10497" max="10497" width="4.42578125" customWidth="1"/>
    <col min="10498" max="10498" width="38.42578125" customWidth="1"/>
    <col min="10499" max="10499" width="14.5703125" customWidth="1"/>
    <col min="10500" max="10500" width="15.140625" customWidth="1"/>
    <col min="10501" max="10501" width="15.5703125" customWidth="1"/>
    <col min="10502" max="10502" width="15.85546875" customWidth="1"/>
    <col min="10503" max="10503" width="14.5703125" customWidth="1"/>
    <col min="10753" max="10753" width="4.42578125" customWidth="1"/>
    <col min="10754" max="10754" width="38.42578125" customWidth="1"/>
    <col min="10755" max="10755" width="14.5703125" customWidth="1"/>
    <col min="10756" max="10756" width="15.140625" customWidth="1"/>
    <col min="10757" max="10757" width="15.5703125" customWidth="1"/>
    <col min="10758" max="10758" width="15.85546875" customWidth="1"/>
    <col min="10759" max="10759" width="14.5703125" customWidth="1"/>
    <col min="11009" max="11009" width="4.42578125" customWidth="1"/>
    <col min="11010" max="11010" width="38.42578125" customWidth="1"/>
    <col min="11011" max="11011" width="14.5703125" customWidth="1"/>
    <col min="11012" max="11012" width="15.140625" customWidth="1"/>
    <col min="11013" max="11013" width="15.5703125" customWidth="1"/>
    <col min="11014" max="11014" width="15.85546875" customWidth="1"/>
    <col min="11015" max="11015" width="14.5703125" customWidth="1"/>
    <col min="11265" max="11265" width="4.42578125" customWidth="1"/>
    <col min="11266" max="11266" width="38.42578125" customWidth="1"/>
    <col min="11267" max="11267" width="14.5703125" customWidth="1"/>
    <col min="11268" max="11268" width="15.140625" customWidth="1"/>
    <col min="11269" max="11269" width="15.5703125" customWidth="1"/>
    <col min="11270" max="11270" width="15.85546875" customWidth="1"/>
    <col min="11271" max="11271" width="14.5703125" customWidth="1"/>
    <col min="11521" max="11521" width="4.42578125" customWidth="1"/>
    <col min="11522" max="11522" width="38.42578125" customWidth="1"/>
    <col min="11523" max="11523" width="14.5703125" customWidth="1"/>
    <col min="11524" max="11524" width="15.140625" customWidth="1"/>
    <col min="11525" max="11525" width="15.5703125" customWidth="1"/>
    <col min="11526" max="11526" width="15.85546875" customWidth="1"/>
    <col min="11527" max="11527" width="14.5703125" customWidth="1"/>
    <col min="11777" max="11777" width="4.42578125" customWidth="1"/>
    <col min="11778" max="11778" width="38.42578125" customWidth="1"/>
    <col min="11779" max="11779" width="14.5703125" customWidth="1"/>
    <col min="11780" max="11780" width="15.140625" customWidth="1"/>
    <col min="11781" max="11781" width="15.5703125" customWidth="1"/>
    <col min="11782" max="11782" width="15.85546875" customWidth="1"/>
    <col min="11783" max="11783" width="14.5703125" customWidth="1"/>
    <col min="12033" max="12033" width="4.42578125" customWidth="1"/>
    <col min="12034" max="12034" width="38.42578125" customWidth="1"/>
    <col min="12035" max="12035" width="14.5703125" customWidth="1"/>
    <col min="12036" max="12036" width="15.140625" customWidth="1"/>
    <col min="12037" max="12037" width="15.5703125" customWidth="1"/>
    <col min="12038" max="12038" width="15.85546875" customWidth="1"/>
    <col min="12039" max="12039" width="14.5703125" customWidth="1"/>
    <col min="12289" max="12289" width="4.42578125" customWidth="1"/>
    <col min="12290" max="12290" width="38.42578125" customWidth="1"/>
    <col min="12291" max="12291" width="14.5703125" customWidth="1"/>
    <col min="12292" max="12292" width="15.140625" customWidth="1"/>
    <col min="12293" max="12293" width="15.5703125" customWidth="1"/>
    <col min="12294" max="12294" width="15.85546875" customWidth="1"/>
    <col min="12295" max="12295" width="14.5703125" customWidth="1"/>
    <col min="12545" max="12545" width="4.42578125" customWidth="1"/>
    <col min="12546" max="12546" width="38.42578125" customWidth="1"/>
    <col min="12547" max="12547" width="14.5703125" customWidth="1"/>
    <col min="12548" max="12548" width="15.140625" customWidth="1"/>
    <col min="12549" max="12549" width="15.5703125" customWidth="1"/>
    <col min="12550" max="12550" width="15.85546875" customWidth="1"/>
    <col min="12551" max="12551" width="14.5703125" customWidth="1"/>
    <col min="12801" max="12801" width="4.42578125" customWidth="1"/>
    <col min="12802" max="12802" width="38.42578125" customWidth="1"/>
    <col min="12803" max="12803" width="14.5703125" customWidth="1"/>
    <col min="12804" max="12804" width="15.140625" customWidth="1"/>
    <col min="12805" max="12805" width="15.5703125" customWidth="1"/>
    <col min="12806" max="12806" width="15.85546875" customWidth="1"/>
    <col min="12807" max="12807" width="14.5703125" customWidth="1"/>
    <col min="13057" max="13057" width="4.42578125" customWidth="1"/>
    <col min="13058" max="13058" width="38.42578125" customWidth="1"/>
    <col min="13059" max="13059" width="14.5703125" customWidth="1"/>
    <col min="13060" max="13060" width="15.140625" customWidth="1"/>
    <col min="13061" max="13061" width="15.5703125" customWidth="1"/>
    <col min="13062" max="13062" width="15.85546875" customWidth="1"/>
    <col min="13063" max="13063" width="14.5703125" customWidth="1"/>
    <col min="13313" max="13313" width="4.42578125" customWidth="1"/>
    <col min="13314" max="13314" width="38.42578125" customWidth="1"/>
    <col min="13315" max="13315" width="14.5703125" customWidth="1"/>
    <col min="13316" max="13316" width="15.140625" customWidth="1"/>
    <col min="13317" max="13317" width="15.5703125" customWidth="1"/>
    <col min="13318" max="13318" width="15.85546875" customWidth="1"/>
    <col min="13319" max="13319" width="14.5703125" customWidth="1"/>
    <col min="13569" max="13569" width="4.42578125" customWidth="1"/>
    <col min="13570" max="13570" width="38.42578125" customWidth="1"/>
    <col min="13571" max="13571" width="14.5703125" customWidth="1"/>
    <col min="13572" max="13572" width="15.140625" customWidth="1"/>
    <col min="13573" max="13573" width="15.5703125" customWidth="1"/>
    <col min="13574" max="13574" width="15.85546875" customWidth="1"/>
    <col min="13575" max="13575" width="14.5703125" customWidth="1"/>
    <col min="13825" max="13825" width="4.42578125" customWidth="1"/>
    <col min="13826" max="13826" width="38.42578125" customWidth="1"/>
    <col min="13827" max="13827" width="14.5703125" customWidth="1"/>
    <col min="13828" max="13828" width="15.140625" customWidth="1"/>
    <col min="13829" max="13829" width="15.5703125" customWidth="1"/>
    <col min="13830" max="13830" width="15.85546875" customWidth="1"/>
    <col min="13831" max="13831" width="14.5703125" customWidth="1"/>
    <col min="14081" max="14081" width="4.42578125" customWidth="1"/>
    <col min="14082" max="14082" width="38.42578125" customWidth="1"/>
    <col min="14083" max="14083" width="14.5703125" customWidth="1"/>
    <col min="14084" max="14084" width="15.140625" customWidth="1"/>
    <col min="14085" max="14085" width="15.5703125" customWidth="1"/>
    <col min="14086" max="14086" width="15.85546875" customWidth="1"/>
    <col min="14087" max="14087" width="14.5703125" customWidth="1"/>
    <col min="14337" max="14337" width="4.42578125" customWidth="1"/>
    <col min="14338" max="14338" width="38.42578125" customWidth="1"/>
    <col min="14339" max="14339" width="14.5703125" customWidth="1"/>
    <col min="14340" max="14340" width="15.140625" customWidth="1"/>
    <col min="14341" max="14341" width="15.5703125" customWidth="1"/>
    <col min="14342" max="14342" width="15.85546875" customWidth="1"/>
    <col min="14343" max="14343" width="14.5703125" customWidth="1"/>
    <col min="14593" max="14593" width="4.42578125" customWidth="1"/>
    <col min="14594" max="14594" width="38.42578125" customWidth="1"/>
    <col min="14595" max="14595" width="14.5703125" customWidth="1"/>
    <col min="14596" max="14596" width="15.140625" customWidth="1"/>
    <col min="14597" max="14597" width="15.5703125" customWidth="1"/>
    <col min="14598" max="14598" width="15.85546875" customWidth="1"/>
    <col min="14599" max="14599" width="14.5703125" customWidth="1"/>
    <col min="14849" max="14849" width="4.42578125" customWidth="1"/>
    <col min="14850" max="14850" width="38.42578125" customWidth="1"/>
    <col min="14851" max="14851" width="14.5703125" customWidth="1"/>
    <col min="14852" max="14852" width="15.140625" customWidth="1"/>
    <col min="14853" max="14853" width="15.5703125" customWidth="1"/>
    <col min="14854" max="14854" width="15.85546875" customWidth="1"/>
    <col min="14855" max="14855" width="14.5703125" customWidth="1"/>
    <col min="15105" max="15105" width="4.42578125" customWidth="1"/>
    <col min="15106" max="15106" width="38.42578125" customWidth="1"/>
    <col min="15107" max="15107" width="14.5703125" customWidth="1"/>
    <col min="15108" max="15108" width="15.140625" customWidth="1"/>
    <col min="15109" max="15109" width="15.5703125" customWidth="1"/>
    <col min="15110" max="15110" width="15.85546875" customWidth="1"/>
    <col min="15111" max="15111" width="14.5703125" customWidth="1"/>
    <col min="15361" max="15361" width="4.42578125" customWidth="1"/>
    <col min="15362" max="15362" width="38.42578125" customWidth="1"/>
    <col min="15363" max="15363" width="14.5703125" customWidth="1"/>
    <col min="15364" max="15364" width="15.140625" customWidth="1"/>
    <col min="15365" max="15365" width="15.5703125" customWidth="1"/>
    <col min="15366" max="15366" width="15.85546875" customWidth="1"/>
    <col min="15367" max="15367" width="14.5703125" customWidth="1"/>
    <col min="15617" max="15617" width="4.42578125" customWidth="1"/>
    <col min="15618" max="15618" width="38.42578125" customWidth="1"/>
    <col min="15619" max="15619" width="14.5703125" customWidth="1"/>
    <col min="15620" max="15620" width="15.140625" customWidth="1"/>
    <col min="15621" max="15621" width="15.5703125" customWidth="1"/>
    <col min="15622" max="15622" width="15.85546875" customWidth="1"/>
    <col min="15623" max="15623" width="14.5703125" customWidth="1"/>
    <col min="15873" max="15873" width="4.42578125" customWidth="1"/>
    <col min="15874" max="15874" width="38.42578125" customWidth="1"/>
    <col min="15875" max="15875" width="14.5703125" customWidth="1"/>
    <col min="15876" max="15876" width="15.140625" customWidth="1"/>
    <col min="15877" max="15877" width="15.5703125" customWidth="1"/>
    <col min="15878" max="15878" width="15.85546875" customWidth="1"/>
    <col min="15879" max="15879" width="14.5703125" customWidth="1"/>
    <col min="16129" max="16129" width="4.42578125" customWidth="1"/>
    <col min="16130" max="16130" width="38.42578125" customWidth="1"/>
    <col min="16131" max="16131" width="14.5703125" customWidth="1"/>
    <col min="16132" max="16132" width="15.140625" customWidth="1"/>
    <col min="16133" max="16133" width="15.5703125" customWidth="1"/>
    <col min="16134" max="16134" width="15.85546875" customWidth="1"/>
    <col min="16135" max="16135" width="14.5703125" customWidth="1"/>
  </cols>
  <sheetData>
    <row r="1" spans="1:7" ht="15" x14ac:dyDescent="0.25">
      <c r="A1" s="158"/>
      <c r="B1" s="3"/>
      <c r="E1" s="159" t="s">
        <v>204</v>
      </c>
      <c r="F1" s="97"/>
      <c r="G1" s="97"/>
    </row>
    <row r="2" spans="1:7" ht="15" x14ac:dyDescent="0.25">
      <c r="A2" s="3"/>
      <c r="B2" s="3"/>
      <c r="D2" s="237"/>
      <c r="E2" s="159" t="s">
        <v>1</v>
      </c>
      <c r="F2" s="97"/>
      <c r="G2" s="97"/>
    </row>
    <row r="3" spans="1:7" ht="15" x14ac:dyDescent="0.25">
      <c r="A3" s="3"/>
      <c r="B3" s="3"/>
      <c r="D3" s="237"/>
      <c r="E3" s="159" t="s">
        <v>2</v>
      </c>
      <c r="F3" s="97"/>
      <c r="G3" s="97"/>
    </row>
    <row r="4" spans="1:7" ht="15" x14ac:dyDescent="0.25">
      <c r="A4" s="3"/>
      <c r="B4" s="3"/>
      <c r="D4" s="237"/>
      <c r="E4" s="159" t="s">
        <v>975</v>
      </c>
      <c r="F4" s="97"/>
      <c r="G4" s="97"/>
    </row>
    <row r="5" spans="1:7" ht="15" x14ac:dyDescent="0.25">
      <c r="A5" s="3"/>
      <c r="B5" s="3"/>
      <c r="C5" s="159"/>
      <c r="F5" s="97"/>
      <c r="G5" s="97"/>
    </row>
    <row r="6" spans="1:7" ht="15" x14ac:dyDescent="0.25">
      <c r="A6" s="3"/>
      <c r="B6" s="3"/>
      <c r="C6" s="159"/>
      <c r="E6" s="159" t="s">
        <v>787</v>
      </c>
      <c r="F6" s="97"/>
      <c r="G6" s="97"/>
    </row>
    <row r="7" spans="1:7" ht="15" x14ac:dyDescent="0.25">
      <c r="A7" s="176"/>
      <c r="B7" s="87"/>
      <c r="C7" s="56"/>
      <c r="F7" s="97"/>
      <c r="G7" s="97"/>
    </row>
    <row r="8" spans="1:7" ht="78" customHeight="1" x14ac:dyDescent="0.2">
      <c r="A8" s="265" t="s">
        <v>788</v>
      </c>
      <c r="B8" s="265"/>
      <c r="C8" s="265"/>
      <c r="D8" s="265"/>
      <c r="E8" s="265"/>
      <c r="F8" s="97"/>
      <c r="G8" s="97"/>
    </row>
    <row r="9" spans="1:7" ht="15" x14ac:dyDescent="0.25">
      <c r="A9" s="169"/>
      <c r="B9" s="169"/>
      <c r="C9" s="170"/>
      <c r="D9" s="171"/>
      <c r="E9" s="171"/>
      <c r="F9" s="97"/>
      <c r="G9" s="97"/>
    </row>
    <row r="10" spans="1:7" ht="14.25" x14ac:dyDescent="0.2">
      <c r="A10" s="266" t="s">
        <v>200</v>
      </c>
      <c r="B10" s="266" t="s">
        <v>766</v>
      </c>
      <c r="C10" s="269" t="s">
        <v>775</v>
      </c>
      <c r="D10" s="270"/>
      <c r="E10" s="271"/>
      <c r="F10" s="97"/>
      <c r="G10" s="97"/>
    </row>
    <row r="11" spans="1:7" ht="12.75" customHeight="1" x14ac:dyDescent="0.2">
      <c r="A11" s="267"/>
      <c r="B11" s="267"/>
      <c r="C11" s="266" t="s">
        <v>776</v>
      </c>
      <c r="D11" s="272" t="s">
        <v>777</v>
      </c>
      <c r="E11" s="272" t="s">
        <v>778</v>
      </c>
      <c r="F11" s="97"/>
      <c r="G11" s="97"/>
    </row>
    <row r="12" spans="1:7" ht="12.75" customHeight="1" x14ac:dyDescent="0.2">
      <c r="A12" s="268"/>
      <c r="B12" s="268"/>
      <c r="C12" s="268"/>
      <c r="D12" s="273"/>
      <c r="E12" s="273"/>
      <c r="F12" s="97"/>
      <c r="G12" s="97"/>
    </row>
    <row r="13" spans="1:7" ht="15" x14ac:dyDescent="0.25">
      <c r="A13" s="172">
        <v>1</v>
      </c>
      <c r="B13" s="178" t="s">
        <v>767</v>
      </c>
      <c r="C13" s="164">
        <v>1204793.3500000001</v>
      </c>
      <c r="D13" s="179">
        <v>1907654.82</v>
      </c>
      <c r="E13" s="180">
        <v>2120730.1800000002</v>
      </c>
      <c r="F13" s="97"/>
      <c r="G13" s="97"/>
    </row>
    <row r="14" spans="1:7" ht="15" x14ac:dyDescent="0.25">
      <c r="A14" s="172">
        <v>2</v>
      </c>
      <c r="B14" s="178" t="s">
        <v>768</v>
      </c>
      <c r="C14" s="164">
        <v>1528259.67</v>
      </c>
      <c r="D14" s="179">
        <v>2117792.36</v>
      </c>
      <c r="E14" s="180">
        <v>2354339.0099999998</v>
      </c>
      <c r="F14" s="97"/>
      <c r="G14" s="97"/>
    </row>
    <row r="15" spans="1:7" ht="15" x14ac:dyDescent="0.25">
      <c r="A15" s="172">
        <v>3</v>
      </c>
      <c r="B15" s="47" t="s">
        <v>779</v>
      </c>
      <c r="C15" s="164">
        <v>379456.69</v>
      </c>
      <c r="D15" s="179">
        <v>1270673.25</v>
      </c>
      <c r="E15" s="180">
        <v>1423553.82</v>
      </c>
      <c r="F15" s="97"/>
      <c r="G15" s="97"/>
    </row>
    <row r="16" spans="1:7" ht="15" x14ac:dyDescent="0.25">
      <c r="A16" s="172">
        <v>4</v>
      </c>
      <c r="B16" s="178" t="s">
        <v>780</v>
      </c>
      <c r="C16" s="164">
        <v>569969.43000000005</v>
      </c>
      <c r="D16" s="179">
        <v>962035.91</v>
      </c>
      <c r="E16" s="180">
        <v>1069490.43</v>
      </c>
      <c r="F16" s="97"/>
      <c r="G16" s="97"/>
    </row>
    <row r="17" spans="1:7" ht="15" x14ac:dyDescent="0.25">
      <c r="A17" s="172">
        <v>5</v>
      </c>
      <c r="B17" s="178" t="s">
        <v>781</v>
      </c>
      <c r="C17" s="164">
        <v>473746.28</v>
      </c>
      <c r="D17" s="164">
        <v>889801.13</v>
      </c>
      <c r="E17" s="164">
        <v>989187.4</v>
      </c>
      <c r="F17" s="97"/>
      <c r="G17" s="97"/>
    </row>
    <row r="18" spans="1:7" ht="15" x14ac:dyDescent="0.25">
      <c r="A18" s="172">
        <v>6</v>
      </c>
      <c r="B18" s="178" t="s">
        <v>769</v>
      </c>
      <c r="C18" s="164">
        <v>772597.39</v>
      </c>
      <c r="D18" s="164">
        <v>965319.31</v>
      </c>
      <c r="E18" s="164">
        <v>1073140.57</v>
      </c>
      <c r="F18" s="97"/>
      <c r="G18" s="97"/>
    </row>
    <row r="19" spans="1:7" ht="15" x14ac:dyDescent="0.25">
      <c r="A19" s="172">
        <v>7</v>
      </c>
      <c r="B19" s="178" t="s">
        <v>782</v>
      </c>
      <c r="C19" s="164">
        <v>351987.68</v>
      </c>
      <c r="D19" s="164">
        <v>1030987.29</v>
      </c>
      <c r="E19" s="164">
        <v>1146143.33</v>
      </c>
      <c r="F19" s="97"/>
      <c r="G19" s="97"/>
    </row>
    <row r="20" spans="1:7" ht="15" x14ac:dyDescent="0.25">
      <c r="A20" s="172">
        <v>8</v>
      </c>
      <c r="B20" s="178" t="s">
        <v>770</v>
      </c>
      <c r="C20" s="164">
        <v>250194.66</v>
      </c>
      <c r="D20" s="164">
        <v>916068.32</v>
      </c>
      <c r="E20" s="164">
        <v>1018388.5</v>
      </c>
      <c r="F20" s="97"/>
      <c r="G20" s="97"/>
    </row>
    <row r="21" spans="1:7" ht="15" x14ac:dyDescent="0.25">
      <c r="A21" s="172">
        <v>9</v>
      </c>
      <c r="B21" s="178" t="s">
        <v>783</v>
      </c>
      <c r="C21" s="164">
        <v>470610.12</v>
      </c>
      <c r="D21" s="164">
        <v>991586.5</v>
      </c>
      <c r="E21" s="164">
        <v>1102341.68</v>
      </c>
      <c r="F21" s="97"/>
      <c r="G21" s="97"/>
    </row>
    <row r="22" spans="1:7" ht="15" x14ac:dyDescent="0.25">
      <c r="A22" s="172">
        <v>10</v>
      </c>
      <c r="B22" s="178" t="s">
        <v>771</v>
      </c>
      <c r="C22" s="164">
        <v>469976.61</v>
      </c>
      <c r="D22" s="164">
        <v>568028.03</v>
      </c>
      <c r="E22" s="164">
        <v>631473.87</v>
      </c>
      <c r="F22" s="97"/>
      <c r="G22" s="97"/>
    </row>
    <row r="23" spans="1:7" ht="15" x14ac:dyDescent="0.25">
      <c r="A23" s="172">
        <v>11</v>
      </c>
      <c r="B23" s="178" t="s">
        <v>784</v>
      </c>
      <c r="C23" s="164">
        <v>846317.63</v>
      </c>
      <c r="D23" s="164">
        <v>1336343.3899999999</v>
      </c>
      <c r="E23" s="164">
        <v>1485606.17</v>
      </c>
      <c r="F23" s="97"/>
      <c r="G23" s="97"/>
    </row>
    <row r="24" spans="1:7" ht="15" x14ac:dyDescent="0.25">
      <c r="A24" s="172">
        <v>12</v>
      </c>
      <c r="B24" s="178" t="s">
        <v>785</v>
      </c>
      <c r="C24" s="164">
        <v>849637.51</v>
      </c>
      <c r="D24" s="164">
        <v>1461112.56</v>
      </c>
      <c r="E24" s="164">
        <v>1624311.41</v>
      </c>
      <c r="F24" s="97"/>
      <c r="G24" s="97"/>
    </row>
    <row r="25" spans="1:7" ht="15" x14ac:dyDescent="0.25">
      <c r="A25" s="172">
        <v>13</v>
      </c>
      <c r="B25" s="178" t="s">
        <v>772</v>
      </c>
      <c r="C25" s="164">
        <v>417543.3</v>
      </c>
      <c r="D25" s="164">
        <v>955469.11</v>
      </c>
      <c r="E25" s="164">
        <v>1062190.1599999999</v>
      </c>
      <c r="F25" s="97"/>
      <c r="G25" s="97"/>
    </row>
    <row r="26" spans="1:7" ht="15" x14ac:dyDescent="0.25">
      <c r="A26" s="172">
        <v>14</v>
      </c>
      <c r="B26" s="178" t="s">
        <v>786</v>
      </c>
      <c r="C26" s="164">
        <v>1991862</v>
      </c>
      <c r="D26" s="164">
        <v>3010876.86</v>
      </c>
      <c r="E26" s="164">
        <v>3347176.55</v>
      </c>
      <c r="F26" s="97"/>
      <c r="G26" s="97"/>
    </row>
    <row r="27" spans="1:7" ht="15" x14ac:dyDescent="0.25">
      <c r="A27" s="172">
        <v>15</v>
      </c>
      <c r="B27" s="178" t="s">
        <v>773</v>
      </c>
      <c r="C27" s="164">
        <v>620180.15</v>
      </c>
      <c r="D27" s="164">
        <v>774882.16</v>
      </c>
      <c r="E27" s="164">
        <v>861430.57</v>
      </c>
      <c r="F27" s="97"/>
      <c r="G27" s="97"/>
    </row>
    <row r="28" spans="1:7" ht="15" x14ac:dyDescent="0.25">
      <c r="A28" s="172"/>
      <c r="B28" s="178" t="s">
        <v>797</v>
      </c>
      <c r="C28" s="164">
        <v>700974.9</v>
      </c>
      <c r="D28" s="164"/>
      <c r="E28" s="164"/>
      <c r="F28" s="97"/>
      <c r="G28" s="97"/>
    </row>
    <row r="29" spans="1:7" ht="14.25" x14ac:dyDescent="0.2">
      <c r="A29" s="173"/>
      <c r="B29" s="174" t="s">
        <v>774</v>
      </c>
      <c r="C29" s="175">
        <f>SUM(C13:C28)</f>
        <v>11898107.370000001</v>
      </c>
      <c r="D29" s="175">
        <f>SUM(D13:D27)</f>
        <v>19158631</v>
      </c>
      <c r="E29" s="175">
        <f>SUM(E13:E27)</f>
        <v>21309503.649999999</v>
      </c>
      <c r="F29" s="97"/>
      <c r="G29" s="97"/>
    </row>
    <row r="30" spans="1:7" x14ac:dyDescent="0.2">
      <c r="A30" s="171"/>
      <c r="B30" s="171"/>
      <c r="C30" s="171"/>
      <c r="D30" s="171"/>
      <c r="E30" s="171"/>
      <c r="F30" s="97"/>
      <c r="G30" s="97"/>
    </row>
    <row r="31" spans="1:7" ht="14.25" x14ac:dyDescent="0.2">
      <c r="A31" s="181"/>
      <c r="B31" s="181"/>
      <c r="C31" s="182"/>
      <c r="D31" s="97"/>
      <c r="E31" s="97"/>
      <c r="F31" s="97"/>
      <c r="G31" s="97"/>
    </row>
    <row r="32" spans="1:7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</sheetData>
  <mergeCells count="7">
    <mergeCell ref="A8:E8"/>
    <mergeCell ref="A10:A12"/>
    <mergeCell ref="B10:B12"/>
    <mergeCell ref="C10:E10"/>
    <mergeCell ref="C11:C12"/>
    <mergeCell ref="D11:D12"/>
    <mergeCell ref="E11:E1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H277"/>
  <sheetViews>
    <sheetView workbookViewId="0">
      <selection activeCell="E23" sqref="E23"/>
    </sheetView>
  </sheetViews>
  <sheetFormatPr defaultRowHeight="12.75" x14ac:dyDescent="0.2"/>
  <cols>
    <col min="1" max="1" width="5.85546875" customWidth="1"/>
    <col min="2" max="2" width="37.42578125" customWidth="1"/>
    <col min="3" max="3" width="13.28515625" customWidth="1"/>
    <col min="4" max="4" width="15.42578125" customWidth="1"/>
    <col min="5" max="5" width="14.85546875" customWidth="1"/>
    <col min="6" max="6" width="13.28515625" customWidth="1"/>
    <col min="7" max="7" width="12.85546875" customWidth="1"/>
    <col min="257" max="257" width="5.85546875" customWidth="1"/>
    <col min="258" max="258" width="37.42578125" customWidth="1"/>
    <col min="259" max="259" width="13.28515625" customWidth="1"/>
    <col min="260" max="260" width="15.42578125" customWidth="1"/>
    <col min="261" max="261" width="14.85546875" customWidth="1"/>
    <col min="262" max="262" width="13.28515625" customWidth="1"/>
    <col min="263" max="263" width="12.85546875" customWidth="1"/>
    <col min="513" max="513" width="5.85546875" customWidth="1"/>
    <col min="514" max="514" width="37.42578125" customWidth="1"/>
    <col min="515" max="515" width="13.28515625" customWidth="1"/>
    <col min="516" max="516" width="15.42578125" customWidth="1"/>
    <col min="517" max="517" width="14.85546875" customWidth="1"/>
    <col min="518" max="518" width="13.28515625" customWidth="1"/>
    <col min="519" max="519" width="12.85546875" customWidth="1"/>
    <col min="769" max="769" width="5.85546875" customWidth="1"/>
    <col min="770" max="770" width="37.42578125" customWidth="1"/>
    <col min="771" max="771" width="13.28515625" customWidth="1"/>
    <col min="772" max="772" width="15.42578125" customWidth="1"/>
    <col min="773" max="773" width="14.85546875" customWidth="1"/>
    <col min="774" max="774" width="13.28515625" customWidth="1"/>
    <col min="775" max="775" width="12.85546875" customWidth="1"/>
    <col min="1025" max="1025" width="5.85546875" customWidth="1"/>
    <col min="1026" max="1026" width="37.42578125" customWidth="1"/>
    <col min="1027" max="1027" width="13.28515625" customWidth="1"/>
    <col min="1028" max="1028" width="15.42578125" customWidth="1"/>
    <col min="1029" max="1029" width="14.85546875" customWidth="1"/>
    <col min="1030" max="1030" width="13.28515625" customWidth="1"/>
    <col min="1031" max="1031" width="12.85546875" customWidth="1"/>
    <col min="1281" max="1281" width="5.85546875" customWidth="1"/>
    <col min="1282" max="1282" width="37.42578125" customWidth="1"/>
    <col min="1283" max="1283" width="13.28515625" customWidth="1"/>
    <col min="1284" max="1284" width="15.42578125" customWidth="1"/>
    <col min="1285" max="1285" width="14.85546875" customWidth="1"/>
    <col min="1286" max="1286" width="13.28515625" customWidth="1"/>
    <col min="1287" max="1287" width="12.85546875" customWidth="1"/>
    <col min="1537" max="1537" width="5.85546875" customWidth="1"/>
    <col min="1538" max="1538" width="37.42578125" customWidth="1"/>
    <col min="1539" max="1539" width="13.28515625" customWidth="1"/>
    <col min="1540" max="1540" width="15.42578125" customWidth="1"/>
    <col min="1541" max="1541" width="14.85546875" customWidth="1"/>
    <col min="1542" max="1542" width="13.28515625" customWidth="1"/>
    <col min="1543" max="1543" width="12.85546875" customWidth="1"/>
    <col min="1793" max="1793" width="5.85546875" customWidth="1"/>
    <col min="1794" max="1794" width="37.42578125" customWidth="1"/>
    <col min="1795" max="1795" width="13.28515625" customWidth="1"/>
    <col min="1796" max="1796" width="15.42578125" customWidth="1"/>
    <col min="1797" max="1797" width="14.85546875" customWidth="1"/>
    <col min="1798" max="1798" width="13.28515625" customWidth="1"/>
    <col min="1799" max="1799" width="12.85546875" customWidth="1"/>
    <col min="2049" max="2049" width="5.85546875" customWidth="1"/>
    <col min="2050" max="2050" width="37.42578125" customWidth="1"/>
    <col min="2051" max="2051" width="13.28515625" customWidth="1"/>
    <col min="2052" max="2052" width="15.42578125" customWidth="1"/>
    <col min="2053" max="2053" width="14.85546875" customWidth="1"/>
    <col min="2054" max="2054" width="13.28515625" customWidth="1"/>
    <col min="2055" max="2055" width="12.85546875" customWidth="1"/>
    <col min="2305" max="2305" width="5.85546875" customWidth="1"/>
    <col min="2306" max="2306" width="37.42578125" customWidth="1"/>
    <col min="2307" max="2307" width="13.28515625" customWidth="1"/>
    <col min="2308" max="2308" width="15.42578125" customWidth="1"/>
    <col min="2309" max="2309" width="14.85546875" customWidth="1"/>
    <col min="2310" max="2310" width="13.28515625" customWidth="1"/>
    <col min="2311" max="2311" width="12.85546875" customWidth="1"/>
    <col min="2561" max="2561" width="5.85546875" customWidth="1"/>
    <col min="2562" max="2562" width="37.42578125" customWidth="1"/>
    <col min="2563" max="2563" width="13.28515625" customWidth="1"/>
    <col min="2564" max="2564" width="15.42578125" customWidth="1"/>
    <col min="2565" max="2565" width="14.85546875" customWidth="1"/>
    <col min="2566" max="2566" width="13.28515625" customWidth="1"/>
    <col min="2567" max="2567" width="12.85546875" customWidth="1"/>
    <col min="2817" max="2817" width="5.85546875" customWidth="1"/>
    <col min="2818" max="2818" width="37.42578125" customWidth="1"/>
    <col min="2819" max="2819" width="13.28515625" customWidth="1"/>
    <col min="2820" max="2820" width="15.42578125" customWidth="1"/>
    <col min="2821" max="2821" width="14.85546875" customWidth="1"/>
    <col min="2822" max="2822" width="13.28515625" customWidth="1"/>
    <col min="2823" max="2823" width="12.85546875" customWidth="1"/>
    <col min="3073" max="3073" width="5.85546875" customWidth="1"/>
    <col min="3074" max="3074" width="37.42578125" customWidth="1"/>
    <col min="3075" max="3075" width="13.28515625" customWidth="1"/>
    <col min="3076" max="3076" width="15.42578125" customWidth="1"/>
    <col min="3077" max="3077" width="14.85546875" customWidth="1"/>
    <col min="3078" max="3078" width="13.28515625" customWidth="1"/>
    <col min="3079" max="3079" width="12.85546875" customWidth="1"/>
    <col min="3329" max="3329" width="5.85546875" customWidth="1"/>
    <col min="3330" max="3330" width="37.42578125" customWidth="1"/>
    <col min="3331" max="3331" width="13.28515625" customWidth="1"/>
    <col min="3332" max="3332" width="15.42578125" customWidth="1"/>
    <col min="3333" max="3333" width="14.85546875" customWidth="1"/>
    <col min="3334" max="3334" width="13.28515625" customWidth="1"/>
    <col min="3335" max="3335" width="12.85546875" customWidth="1"/>
    <col min="3585" max="3585" width="5.85546875" customWidth="1"/>
    <col min="3586" max="3586" width="37.42578125" customWidth="1"/>
    <col min="3587" max="3587" width="13.28515625" customWidth="1"/>
    <col min="3588" max="3588" width="15.42578125" customWidth="1"/>
    <col min="3589" max="3589" width="14.85546875" customWidth="1"/>
    <col min="3590" max="3590" width="13.28515625" customWidth="1"/>
    <col min="3591" max="3591" width="12.85546875" customWidth="1"/>
    <col min="3841" max="3841" width="5.85546875" customWidth="1"/>
    <col min="3842" max="3842" width="37.42578125" customWidth="1"/>
    <col min="3843" max="3843" width="13.28515625" customWidth="1"/>
    <col min="3844" max="3844" width="15.42578125" customWidth="1"/>
    <col min="3845" max="3845" width="14.85546875" customWidth="1"/>
    <col min="3846" max="3846" width="13.28515625" customWidth="1"/>
    <col min="3847" max="3847" width="12.85546875" customWidth="1"/>
    <col min="4097" max="4097" width="5.85546875" customWidth="1"/>
    <col min="4098" max="4098" width="37.42578125" customWidth="1"/>
    <col min="4099" max="4099" width="13.28515625" customWidth="1"/>
    <col min="4100" max="4100" width="15.42578125" customWidth="1"/>
    <col min="4101" max="4101" width="14.85546875" customWidth="1"/>
    <col min="4102" max="4102" width="13.28515625" customWidth="1"/>
    <col min="4103" max="4103" width="12.85546875" customWidth="1"/>
    <col min="4353" max="4353" width="5.85546875" customWidth="1"/>
    <col min="4354" max="4354" width="37.42578125" customWidth="1"/>
    <col min="4355" max="4355" width="13.28515625" customWidth="1"/>
    <col min="4356" max="4356" width="15.42578125" customWidth="1"/>
    <col min="4357" max="4357" width="14.85546875" customWidth="1"/>
    <col min="4358" max="4358" width="13.28515625" customWidth="1"/>
    <col min="4359" max="4359" width="12.85546875" customWidth="1"/>
    <col min="4609" max="4609" width="5.85546875" customWidth="1"/>
    <col min="4610" max="4610" width="37.42578125" customWidth="1"/>
    <col min="4611" max="4611" width="13.28515625" customWidth="1"/>
    <col min="4612" max="4612" width="15.42578125" customWidth="1"/>
    <col min="4613" max="4613" width="14.85546875" customWidth="1"/>
    <col min="4614" max="4614" width="13.28515625" customWidth="1"/>
    <col min="4615" max="4615" width="12.85546875" customWidth="1"/>
    <col min="4865" max="4865" width="5.85546875" customWidth="1"/>
    <col min="4866" max="4866" width="37.42578125" customWidth="1"/>
    <col min="4867" max="4867" width="13.28515625" customWidth="1"/>
    <col min="4868" max="4868" width="15.42578125" customWidth="1"/>
    <col min="4869" max="4869" width="14.85546875" customWidth="1"/>
    <col min="4870" max="4870" width="13.28515625" customWidth="1"/>
    <col min="4871" max="4871" width="12.85546875" customWidth="1"/>
    <col min="5121" max="5121" width="5.85546875" customWidth="1"/>
    <col min="5122" max="5122" width="37.42578125" customWidth="1"/>
    <col min="5123" max="5123" width="13.28515625" customWidth="1"/>
    <col min="5124" max="5124" width="15.42578125" customWidth="1"/>
    <col min="5125" max="5125" width="14.85546875" customWidth="1"/>
    <col min="5126" max="5126" width="13.28515625" customWidth="1"/>
    <col min="5127" max="5127" width="12.85546875" customWidth="1"/>
    <col min="5377" max="5377" width="5.85546875" customWidth="1"/>
    <col min="5378" max="5378" width="37.42578125" customWidth="1"/>
    <col min="5379" max="5379" width="13.28515625" customWidth="1"/>
    <col min="5380" max="5380" width="15.42578125" customWidth="1"/>
    <col min="5381" max="5381" width="14.85546875" customWidth="1"/>
    <col min="5382" max="5382" width="13.28515625" customWidth="1"/>
    <col min="5383" max="5383" width="12.85546875" customWidth="1"/>
    <col min="5633" max="5633" width="5.85546875" customWidth="1"/>
    <col min="5634" max="5634" width="37.42578125" customWidth="1"/>
    <col min="5635" max="5635" width="13.28515625" customWidth="1"/>
    <col min="5636" max="5636" width="15.42578125" customWidth="1"/>
    <col min="5637" max="5637" width="14.85546875" customWidth="1"/>
    <col min="5638" max="5638" width="13.28515625" customWidth="1"/>
    <col min="5639" max="5639" width="12.85546875" customWidth="1"/>
    <col min="5889" max="5889" width="5.85546875" customWidth="1"/>
    <col min="5890" max="5890" width="37.42578125" customWidth="1"/>
    <col min="5891" max="5891" width="13.28515625" customWidth="1"/>
    <col min="5892" max="5892" width="15.42578125" customWidth="1"/>
    <col min="5893" max="5893" width="14.85546875" customWidth="1"/>
    <col min="5894" max="5894" width="13.28515625" customWidth="1"/>
    <col min="5895" max="5895" width="12.85546875" customWidth="1"/>
    <col min="6145" max="6145" width="5.85546875" customWidth="1"/>
    <col min="6146" max="6146" width="37.42578125" customWidth="1"/>
    <col min="6147" max="6147" width="13.28515625" customWidth="1"/>
    <col min="6148" max="6148" width="15.42578125" customWidth="1"/>
    <col min="6149" max="6149" width="14.85546875" customWidth="1"/>
    <col min="6150" max="6150" width="13.28515625" customWidth="1"/>
    <col min="6151" max="6151" width="12.85546875" customWidth="1"/>
    <col min="6401" max="6401" width="5.85546875" customWidth="1"/>
    <col min="6402" max="6402" width="37.42578125" customWidth="1"/>
    <col min="6403" max="6403" width="13.28515625" customWidth="1"/>
    <col min="6404" max="6404" width="15.42578125" customWidth="1"/>
    <col min="6405" max="6405" width="14.85546875" customWidth="1"/>
    <col min="6406" max="6406" width="13.28515625" customWidth="1"/>
    <col min="6407" max="6407" width="12.85546875" customWidth="1"/>
    <col min="6657" max="6657" width="5.85546875" customWidth="1"/>
    <col min="6658" max="6658" width="37.42578125" customWidth="1"/>
    <col min="6659" max="6659" width="13.28515625" customWidth="1"/>
    <col min="6660" max="6660" width="15.42578125" customWidth="1"/>
    <col min="6661" max="6661" width="14.85546875" customWidth="1"/>
    <col min="6662" max="6662" width="13.28515625" customWidth="1"/>
    <col min="6663" max="6663" width="12.85546875" customWidth="1"/>
    <col min="6913" max="6913" width="5.85546875" customWidth="1"/>
    <col min="6914" max="6914" width="37.42578125" customWidth="1"/>
    <col min="6915" max="6915" width="13.28515625" customWidth="1"/>
    <col min="6916" max="6916" width="15.42578125" customWidth="1"/>
    <col min="6917" max="6917" width="14.85546875" customWidth="1"/>
    <col min="6918" max="6918" width="13.28515625" customWidth="1"/>
    <col min="6919" max="6919" width="12.85546875" customWidth="1"/>
    <col min="7169" max="7169" width="5.85546875" customWidth="1"/>
    <col min="7170" max="7170" width="37.42578125" customWidth="1"/>
    <col min="7171" max="7171" width="13.28515625" customWidth="1"/>
    <col min="7172" max="7172" width="15.42578125" customWidth="1"/>
    <col min="7173" max="7173" width="14.85546875" customWidth="1"/>
    <col min="7174" max="7174" width="13.28515625" customWidth="1"/>
    <col min="7175" max="7175" width="12.85546875" customWidth="1"/>
    <col min="7425" max="7425" width="5.85546875" customWidth="1"/>
    <col min="7426" max="7426" width="37.42578125" customWidth="1"/>
    <col min="7427" max="7427" width="13.28515625" customWidth="1"/>
    <col min="7428" max="7428" width="15.42578125" customWidth="1"/>
    <col min="7429" max="7429" width="14.85546875" customWidth="1"/>
    <col min="7430" max="7430" width="13.28515625" customWidth="1"/>
    <col min="7431" max="7431" width="12.85546875" customWidth="1"/>
    <col min="7681" max="7681" width="5.85546875" customWidth="1"/>
    <col min="7682" max="7682" width="37.42578125" customWidth="1"/>
    <col min="7683" max="7683" width="13.28515625" customWidth="1"/>
    <col min="7684" max="7684" width="15.42578125" customWidth="1"/>
    <col min="7685" max="7685" width="14.85546875" customWidth="1"/>
    <col min="7686" max="7686" width="13.28515625" customWidth="1"/>
    <col min="7687" max="7687" width="12.85546875" customWidth="1"/>
    <col min="7937" max="7937" width="5.85546875" customWidth="1"/>
    <col min="7938" max="7938" width="37.42578125" customWidth="1"/>
    <col min="7939" max="7939" width="13.28515625" customWidth="1"/>
    <col min="7940" max="7940" width="15.42578125" customWidth="1"/>
    <col min="7941" max="7941" width="14.85546875" customWidth="1"/>
    <col min="7942" max="7942" width="13.28515625" customWidth="1"/>
    <col min="7943" max="7943" width="12.85546875" customWidth="1"/>
    <col min="8193" max="8193" width="5.85546875" customWidth="1"/>
    <col min="8194" max="8194" width="37.42578125" customWidth="1"/>
    <col min="8195" max="8195" width="13.28515625" customWidth="1"/>
    <col min="8196" max="8196" width="15.42578125" customWidth="1"/>
    <col min="8197" max="8197" width="14.85546875" customWidth="1"/>
    <col min="8198" max="8198" width="13.28515625" customWidth="1"/>
    <col min="8199" max="8199" width="12.85546875" customWidth="1"/>
    <col min="8449" max="8449" width="5.85546875" customWidth="1"/>
    <col min="8450" max="8450" width="37.42578125" customWidth="1"/>
    <col min="8451" max="8451" width="13.28515625" customWidth="1"/>
    <col min="8452" max="8452" width="15.42578125" customWidth="1"/>
    <col min="8453" max="8453" width="14.85546875" customWidth="1"/>
    <col min="8454" max="8454" width="13.28515625" customWidth="1"/>
    <col min="8455" max="8455" width="12.85546875" customWidth="1"/>
    <col min="8705" max="8705" width="5.85546875" customWidth="1"/>
    <col min="8706" max="8706" width="37.42578125" customWidth="1"/>
    <col min="8707" max="8707" width="13.28515625" customWidth="1"/>
    <col min="8708" max="8708" width="15.42578125" customWidth="1"/>
    <col min="8709" max="8709" width="14.85546875" customWidth="1"/>
    <col min="8710" max="8710" width="13.28515625" customWidth="1"/>
    <col min="8711" max="8711" width="12.85546875" customWidth="1"/>
    <col min="8961" max="8961" width="5.85546875" customWidth="1"/>
    <col min="8962" max="8962" width="37.42578125" customWidth="1"/>
    <col min="8963" max="8963" width="13.28515625" customWidth="1"/>
    <col min="8964" max="8964" width="15.42578125" customWidth="1"/>
    <col min="8965" max="8965" width="14.85546875" customWidth="1"/>
    <col min="8966" max="8966" width="13.28515625" customWidth="1"/>
    <col min="8967" max="8967" width="12.85546875" customWidth="1"/>
    <col min="9217" max="9217" width="5.85546875" customWidth="1"/>
    <col min="9218" max="9218" width="37.42578125" customWidth="1"/>
    <col min="9219" max="9219" width="13.28515625" customWidth="1"/>
    <col min="9220" max="9220" width="15.42578125" customWidth="1"/>
    <col min="9221" max="9221" width="14.85546875" customWidth="1"/>
    <col min="9222" max="9222" width="13.28515625" customWidth="1"/>
    <col min="9223" max="9223" width="12.85546875" customWidth="1"/>
    <col min="9473" max="9473" width="5.85546875" customWidth="1"/>
    <col min="9474" max="9474" width="37.42578125" customWidth="1"/>
    <col min="9475" max="9475" width="13.28515625" customWidth="1"/>
    <col min="9476" max="9476" width="15.42578125" customWidth="1"/>
    <col min="9477" max="9477" width="14.85546875" customWidth="1"/>
    <col min="9478" max="9478" width="13.28515625" customWidth="1"/>
    <col min="9479" max="9479" width="12.85546875" customWidth="1"/>
    <col min="9729" max="9729" width="5.85546875" customWidth="1"/>
    <col min="9730" max="9730" width="37.42578125" customWidth="1"/>
    <col min="9731" max="9731" width="13.28515625" customWidth="1"/>
    <col min="9732" max="9732" width="15.42578125" customWidth="1"/>
    <col min="9733" max="9733" width="14.85546875" customWidth="1"/>
    <col min="9734" max="9734" width="13.28515625" customWidth="1"/>
    <col min="9735" max="9735" width="12.85546875" customWidth="1"/>
    <col min="9985" max="9985" width="5.85546875" customWidth="1"/>
    <col min="9986" max="9986" width="37.42578125" customWidth="1"/>
    <col min="9987" max="9987" width="13.28515625" customWidth="1"/>
    <col min="9988" max="9988" width="15.42578125" customWidth="1"/>
    <col min="9989" max="9989" width="14.85546875" customWidth="1"/>
    <col min="9990" max="9990" width="13.28515625" customWidth="1"/>
    <col min="9991" max="9991" width="12.85546875" customWidth="1"/>
    <col min="10241" max="10241" width="5.85546875" customWidth="1"/>
    <col min="10242" max="10242" width="37.42578125" customWidth="1"/>
    <col min="10243" max="10243" width="13.28515625" customWidth="1"/>
    <col min="10244" max="10244" width="15.42578125" customWidth="1"/>
    <col min="10245" max="10245" width="14.85546875" customWidth="1"/>
    <col min="10246" max="10246" width="13.28515625" customWidth="1"/>
    <col min="10247" max="10247" width="12.85546875" customWidth="1"/>
    <col min="10497" max="10497" width="5.85546875" customWidth="1"/>
    <col min="10498" max="10498" width="37.42578125" customWidth="1"/>
    <col min="10499" max="10499" width="13.28515625" customWidth="1"/>
    <col min="10500" max="10500" width="15.42578125" customWidth="1"/>
    <col min="10501" max="10501" width="14.85546875" customWidth="1"/>
    <col min="10502" max="10502" width="13.28515625" customWidth="1"/>
    <col min="10503" max="10503" width="12.85546875" customWidth="1"/>
    <col min="10753" max="10753" width="5.85546875" customWidth="1"/>
    <col min="10754" max="10754" width="37.42578125" customWidth="1"/>
    <col min="10755" max="10755" width="13.28515625" customWidth="1"/>
    <col min="10756" max="10756" width="15.42578125" customWidth="1"/>
    <col min="10757" max="10757" width="14.85546875" customWidth="1"/>
    <col min="10758" max="10758" width="13.28515625" customWidth="1"/>
    <col min="10759" max="10759" width="12.85546875" customWidth="1"/>
    <col min="11009" max="11009" width="5.85546875" customWidth="1"/>
    <col min="11010" max="11010" width="37.42578125" customWidth="1"/>
    <col min="11011" max="11011" width="13.28515625" customWidth="1"/>
    <col min="11012" max="11012" width="15.42578125" customWidth="1"/>
    <col min="11013" max="11013" width="14.85546875" customWidth="1"/>
    <col min="11014" max="11014" width="13.28515625" customWidth="1"/>
    <col min="11015" max="11015" width="12.85546875" customWidth="1"/>
    <col min="11265" max="11265" width="5.85546875" customWidth="1"/>
    <col min="11266" max="11266" width="37.42578125" customWidth="1"/>
    <col min="11267" max="11267" width="13.28515625" customWidth="1"/>
    <col min="11268" max="11268" width="15.42578125" customWidth="1"/>
    <col min="11269" max="11269" width="14.85546875" customWidth="1"/>
    <col min="11270" max="11270" width="13.28515625" customWidth="1"/>
    <col min="11271" max="11271" width="12.85546875" customWidth="1"/>
    <col min="11521" max="11521" width="5.85546875" customWidth="1"/>
    <col min="11522" max="11522" width="37.42578125" customWidth="1"/>
    <col min="11523" max="11523" width="13.28515625" customWidth="1"/>
    <col min="11524" max="11524" width="15.42578125" customWidth="1"/>
    <col min="11525" max="11525" width="14.85546875" customWidth="1"/>
    <col min="11526" max="11526" width="13.28515625" customWidth="1"/>
    <col min="11527" max="11527" width="12.85546875" customWidth="1"/>
    <col min="11777" max="11777" width="5.85546875" customWidth="1"/>
    <col min="11778" max="11778" width="37.42578125" customWidth="1"/>
    <col min="11779" max="11779" width="13.28515625" customWidth="1"/>
    <col min="11780" max="11780" width="15.42578125" customWidth="1"/>
    <col min="11781" max="11781" width="14.85546875" customWidth="1"/>
    <col min="11782" max="11782" width="13.28515625" customWidth="1"/>
    <col min="11783" max="11783" width="12.85546875" customWidth="1"/>
    <col min="12033" max="12033" width="5.85546875" customWidth="1"/>
    <col min="12034" max="12034" width="37.42578125" customWidth="1"/>
    <col min="12035" max="12035" width="13.28515625" customWidth="1"/>
    <col min="12036" max="12036" width="15.42578125" customWidth="1"/>
    <col min="12037" max="12037" width="14.85546875" customWidth="1"/>
    <col min="12038" max="12038" width="13.28515625" customWidth="1"/>
    <col min="12039" max="12039" width="12.85546875" customWidth="1"/>
    <col min="12289" max="12289" width="5.85546875" customWidth="1"/>
    <col min="12290" max="12290" width="37.42578125" customWidth="1"/>
    <col min="12291" max="12291" width="13.28515625" customWidth="1"/>
    <col min="12292" max="12292" width="15.42578125" customWidth="1"/>
    <col min="12293" max="12293" width="14.85546875" customWidth="1"/>
    <col min="12294" max="12294" width="13.28515625" customWidth="1"/>
    <col min="12295" max="12295" width="12.85546875" customWidth="1"/>
    <col min="12545" max="12545" width="5.85546875" customWidth="1"/>
    <col min="12546" max="12546" width="37.42578125" customWidth="1"/>
    <col min="12547" max="12547" width="13.28515625" customWidth="1"/>
    <col min="12548" max="12548" width="15.42578125" customWidth="1"/>
    <col min="12549" max="12549" width="14.85546875" customWidth="1"/>
    <col min="12550" max="12550" width="13.28515625" customWidth="1"/>
    <col min="12551" max="12551" width="12.85546875" customWidth="1"/>
    <col min="12801" max="12801" width="5.85546875" customWidth="1"/>
    <col min="12802" max="12802" width="37.42578125" customWidth="1"/>
    <col min="12803" max="12803" width="13.28515625" customWidth="1"/>
    <col min="12804" max="12804" width="15.42578125" customWidth="1"/>
    <col min="12805" max="12805" width="14.85546875" customWidth="1"/>
    <col min="12806" max="12806" width="13.28515625" customWidth="1"/>
    <col min="12807" max="12807" width="12.85546875" customWidth="1"/>
    <col min="13057" max="13057" width="5.85546875" customWidth="1"/>
    <col min="13058" max="13058" width="37.42578125" customWidth="1"/>
    <col min="13059" max="13059" width="13.28515625" customWidth="1"/>
    <col min="13060" max="13060" width="15.42578125" customWidth="1"/>
    <col min="13061" max="13061" width="14.85546875" customWidth="1"/>
    <col min="13062" max="13062" width="13.28515625" customWidth="1"/>
    <col min="13063" max="13063" width="12.85546875" customWidth="1"/>
    <col min="13313" max="13313" width="5.85546875" customWidth="1"/>
    <col min="13314" max="13314" width="37.42578125" customWidth="1"/>
    <col min="13315" max="13315" width="13.28515625" customWidth="1"/>
    <col min="13316" max="13316" width="15.42578125" customWidth="1"/>
    <col min="13317" max="13317" width="14.85546875" customWidth="1"/>
    <col min="13318" max="13318" width="13.28515625" customWidth="1"/>
    <col min="13319" max="13319" width="12.85546875" customWidth="1"/>
    <col min="13569" max="13569" width="5.85546875" customWidth="1"/>
    <col min="13570" max="13570" width="37.42578125" customWidth="1"/>
    <col min="13571" max="13571" width="13.28515625" customWidth="1"/>
    <col min="13572" max="13572" width="15.42578125" customWidth="1"/>
    <col min="13573" max="13573" width="14.85546875" customWidth="1"/>
    <col min="13574" max="13574" width="13.28515625" customWidth="1"/>
    <col min="13575" max="13575" width="12.85546875" customWidth="1"/>
    <col min="13825" max="13825" width="5.85546875" customWidth="1"/>
    <col min="13826" max="13826" width="37.42578125" customWidth="1"/>
    <col min="13827" max="13827" width="13.28515625" customWidth="1"/>
    <col min="13828" max="13828" width="15.42578125" customWidth="1"/>
    <col min="13829" max="13829" width="14.85546875" customWidth="1"/>
    <col min="13830" max="13830" width="13.28515625" customWidth="1"/>
    <col min="13831" max="13831" width="12.85546875" customWidth="1"/>
    <col min="14081" max="14081" width="5.85546875" customWidth="1"/>
    <col min="14082" max="14082" width="37.42578125" customWidth="1"/>
    <col min="14083" max="14083" width="13.28515625" customWidth="1"/>
    <col min="14084" max="14084" width="15.42578125" customWidth="1"/>
    <col min="14085" max="14085" width="14.85546875" customWidth="1"/>
    <col min="14086" max="14086" width="13.28515625" customWidth="1"/>
    <col min="14087" max="14087" width="12.85546875" customWidth="1"/>
    <col min="14337" max="14337" width="5.85546875" customWidth="1"/>
    <col min="14338" max="14338" width="37.42578125" customWidth="1"/>
    <col min="14339" max="14339" width="13.28515625" customWidth="1"/>
    <col min="14340" max="14340" width="15.42578125" customWidth="1"/>
    <col min="14341" max="14341" width="14.85546875" customWidth="1"/>
    <col min="14342" max="14342" width="13.28515625" customWidth="1"/>
    <col min="14343" max="14343" width="12.85546875" customWidth="1"/>
    <col min="14593" max="14593" width="5.85546875" customWidth="1"/>
    <col min="14594" max="14594" width="37.42578125" customWidth="1"/>
    <col min="14595" max="14595" width="13.28515625" customWidth="1"/>
    <col min="14596" max="14596" width="15.42578125" customWidth="1"/>
    <col min="14597" max="14597" width="14.85546875" customWidth="1"/>
    <col min="14598" max="14598" width="13.28515625" customWidth="1"/>
    <col min="14599" max="14599" width="12.85546875" customWidth="1"/>
    <col min="14849" max="14849" width="5.85546875" customWidth="1"/>
    <col min="14850" max="14850" width="37.42578125" customWidth="1"/>
    <col min="14851" max="14851" width="13.28515625" customWidth="1"/>
    <col min="14852" max="14852" width="15.42578125" customWidth="1"/>
    <col min="14853" max="14853" width="14.85546875" customWidth="1"/>
    <col min="14854" max="14854" width="13.28515625" customWidth="1"/>
    <col min="14855" max="14855" width="12.85546875" customWidth="1"/>
    <col min="15105" max="15105" width="5.85546875" customWidth="1"/>
    <col min="15106" max="15106" width="37.42578125" customWidth="1"/>
    <col min="15107" max="15107" width="13.28515625" customWidth="1"/>
    <col min="15108" max="15108" width="15.42578125" customWidth="1"/>
    <col min="15109" max="15109" width="14.85546875" customWidth="1"/>
    <col min="15110" max="15110" width="13.28515625" customWidth="1"/>
    <col min="15111" max="15111" width="12.85546875" customWidth="1"/>
    <col min="15361" max="15361" width="5.85546875" customWidth="1"/>
    <col min="15362" max="15362" width="37.42578125" customWidth="1"/>
    <col min="15363" max="15363" width="13.28515625" customWidth="1"/>
    <col min="15364" max="15364" width="15.42578125" customWidth="1"/>
    <col min="15365" max="15365" width="14.85546875" customWidth="1"/>
    <col min="15366" max="15366" width="13.28515625" customWidth="1"/>
    <col min="15367" max="15367" width="12.85546875" customWidth="1"/>
    <col min="15617" max="15617" width="5.85546875" customWidth="1"/>
    <col min="15618" max="15618" width="37.42578125" customWidth="1"/>
    <col min="15619" max="15619" width="13.28515625" customWidth="1"/>
    <col min="15620" max="15620" width="15.42578125" customWidth="1"/>
    <col min="15621" max="15621" width="14.85546875" customWidth="1"/>
    <col min="15622" max="15622" width="13.28515625" customWidth="1"/>
    <col min="15623" max="15623" width="12.85546875" customWidth="1"/>
    <col min="15873" max="15873" width="5.85546875" customWidth="1"/>
    <col min="15874" max="15874" width="37.42578125" customWidth="1"/>
    <col min="15875" max="15875" width="13.28515625" customWidth="1"/>
    <col min="15876" max="15876" width="15.42578125" customWidth="1"/>
    <col min="15877" max="15877" width="14.85546875" customWidth="1"/>
    <col min="15878" max="15878" width="13.28515625" customWidth="1"/>
    <col min="15879" max="15879" width="12.85546875" customWidth="1"/>
    <col min="16129" max="16129" width="5.85546875" customWidth="1"/>
    <col min="16130" max="16130" width="37.42578125" customWidth="1"/>
    <col min="16131" max="16131" width="13.28515625" customWidth="1"/>
    <col min="16132" max="16132" width="15.42578125" customWidth="1"/>
    <col min="16133" max="16133" width="14.85546875" customWidth="1"/>
    <col min="16134" max="16134" width="13.28515625" customWidth="1"/>
    <col min="16135" max="16135" width="12.85546875" customWidth="1"/>
  </cols>
  <sheetData>
    <row r="1" spans="1:8" ht="15" x14ac:dyDescent="0.25">
      <c r="A1" s="158"/>
      <c r="D1" s="3"/>
      <c r="E1" s="159" t="s">
        <v>541</v>
      </c>
      <c r="F1" s="160"/>
      <c r="G1" s="97"/>
      <c r="H1" s="97"/>
    </row>
    <row r="2" spans="1:8" ht="15" x14ac:dyDescent="0.25">
      <c r="A2" s="3"/>
      <c r="D2" s="3"/>
      <c r="E2" s="159" t="s">
        <v>1</v>
      </c>
      <c r="F2" s="160"/>
      <c r="G2" s="97"/>
      <c r="H2" s="97"/>
    </row>
    <row r="3" spans="1:8" ht="15" x14ac:dyDescent="0.25">
      <c r="A3" s="3"/>
      <c r="D3" s="3"/>
      <c r="E3" s="159" t="s">
        <v>2</v>
      </c>
      <c r="F3" s="160"/>
      <c r="G3" s="97"/>
      <c r="H3" s="97"/>
    </row>
    <row r="4" spans="1:8" ht="15" x14ac:dyDescent="0.25">
      <c r="A4" s="3"/>
      <c r="D4" s="3"/>
      <c r="E4" s="159" t="s">
        <v>976</v>
      </c>
      <c r="F4" s="160"/>
      <c r="G4" s="97"/>
      <c r="H4" s="97"/>
    </row>
    <row r="5" spans="1:8" ht="15" x14ac:dyDescent="0.25">
      <c r="A5" s="3"/>
      <c r="B5" s="3"/>
      <c r="C5" s="3"/>
      <c r="F5" s="161"/>
      <c r="G5" s="97"/>
      <c r="H5" s="97"/>
    </row>
    <row r="6" spans="1:8" ht="15" x14ac:dyDescent="0.25">
      <c r="A6" s="3"/>
      <c r="B6" s="3"/>
      <c r="C6" s="159"/>
      <c r="E6" s="159" t="s">
        <v>789</v>
      </c>
      <c r="F6" s="160"/>
      <c r="G6" s="97"/>
      <c r="H6" s="97"/>
    </row>
    <row r="7" spans="1:8" ht="15" x14ac:dyDescent="0.25">
      <c r="A7" s="176"/>
      <c r="B7" s="87"/>
      <c r="C7" s="56"/>
      <c r="F7" s="98"/>
      <c r="G7" s="97"/>
      <c r="H7" s="97"/>
    </row>
    <row r="8" spans="1:8" ht="94.5" customHeight="1" x14ac:dyDescent="0.25">
      <c r="A8" s="274" t="s">
        <v>790</v>
      </c>
      <c r="B8" s="274"/>
      <c r="C8" s="274"/>
      <c r="D8" s="274"/>
      <c r="E8" s="274"/>
      <c r="F8" s="98"/>
      <c r="G8" s="98"/>
      <c r="H8" s="97"/>
    </row>
    <row r="9" spans="1:8" ht="15" x14ac:dyDescent="0.25">
      <c r="A9" s="162"/>
      <c r="B9" s="169"/>
      <c r="C9" s="170"/>
      <c r="D9" s="171"/>
      <c r="E9" s="171"/>
      <c r="F9" s="177"/>
      <c r="G9" s="177"/>
      <c r="H9" s="97"/>
    </row>
    <row r="10" spans="1:8" ht="15.75" x14ac:dyDescent="0.2">
      <c r="A10" s="266" t="s">
        <v>200</v>
      </c>
      <c r="B10" s="266" t="s">
        <v>766</v>
      </c>
      <c r="C10" s="269" t="s">
        <v>775</v>
      </c>
      <c r="D10" s="270"/>
      <c r="E10" s="271"/>
      <c r="F10" s="183"/>
      <c r="G10" s="183"/>
      <c r="H10" s="97"/>
    </row>
    <row r="11" spans="1:8" ht="15.75" x14ac:dyDescent="0.2">
      <c r="A11" s="267"/>
      <c r="B11" s="267"/>
      <c r="C11" s="266" t="s">
        <v>776</v>
      </c>
      <c r="D11" s="272" t="s">
        <v>777</v>
      </c>
      <c r="E11" s="272" t="s">
        <v>778</v>
      </c>
      <c r="F11" s="183"/>
      <c r="G11" s="183"/>
      <c r="H11" s="97"/>
    </row>
    <row r="12" spans="1:8" ht="15.75" x14ac:dyDescent="0.2">
      <c r="A12" s="268"/>
      <c r="B12" s="268"/>
      <c r="C12" s="275"/>
      <c r="D12" s="273"/>
      <c r="E12" s="273"/>
      <c r="F12" s="183"/>
      <c r="G12" s="183"/>
      <c r="H12" s="97"/>
    </row>
    <row r="13" spans="1:8" ht="15.75" x14ac:dyDescent="0.25">
      <c r="A13" s="172">
        <v>1</v>
      </c>
      <c r="B13" s="138" t="s">
        <v>767</v>
      </c>
      <c r="C13" s="164">
        <v>389088</v>
      </c>
      <c r="D13" s="164">
        <v>389088</v>
      </c>
      <c r="E13" s="164">
        <v>389088</v>
      </c>
      <c r="F13" s="183"/>
      <c r="G13" s="183"/>
      <c r="H13" s="97"/>
    </row>
    <row r="14" spans="1:8" ht="15.75" x14ac:dyDescent="0.25">
      <c r="A14" s="172">
        <v>2</v>
      </c>
      <c r="B14" s="138" t="s">
        <v>768</v>
      </c>
      <c r="C14" s="164">
        <v>805968</v>
      </c>
      <c r="D14" s="164">
        <v>805968</v>
      </c>
      <c r="E14" s="164">
        <v>805968</v>
      </c>
      <c r="F14" s="183"/>
      <c r="G14" s="183"/>
      <c r="H14" s="97"/>
    </row>
    <row r="15" spans="1:8" ht="15.75" x14ac:dyDescent="0.25">
      <c r="A15" s="172">
        <v>3</v>
      </c>
      <c r="B15" s="47" t="s">
        <v>779</v>
      </c>
      <c r="C15" s="164">
        <v>125064</v>
      </c>
      <c r="D15" s="164">
        <v>125064</v>
      </c>
      <c r="E15" s="164">
        <v>125064</v>
      </c>
      <c r="F15" s="183"/>
      <c r="G15" s="183"/>
      <c r="H15" s="97"/>
    </row>
    <row r="16" spans="1:8" ht="15.75" x14ac:dyDescent="0.25">
      <c r="A16" s="172">
        <v>4</v>
      </c>
      <c r="B16" s="138" t="s">
        <v>780</v>
      </c>
      <c r="C16" s="164">
        <v>382140</v>
      </c>
      <c r="D16" s="164">
        <v>382140</v>
      </c>
      <c r="E16" s="164">
        <v>382140</v>
      </c>
      <c r="F16" s="183"/>
      <c r="G16" s="183"/>
      <c r="H16" s="97"/>
    </row>
    <row r="17" spans="1:8" ht="15.75" x14ac:dyDescent="0.25">
      <c r="A17" s="172">
        <v>5</v>
      </c>
      <c r="B17" s="138" t="s">
        <v>781</v>
      </c>
      <c r="C17" s="164">
        <v>465516</v>
      </c>
      <c r="D17" s="164">
        <v>465516</v>
      </c>
      <c r="E17" s="164">
        <v>465516</v>
      </c>
      <c r="F17" s="183"/>
      <c r="G17" s="183"/>
      <c r="H17" s="97"/>
    </row>
    <row r="18" spans="1:8" ht="15.75" x14ac:dyDescent="0.25">
      <c r="A18" s="172">
        <v>6</v>
      </c>
      <c r="B18" s="138" t="s">
        <v>769</v>
      </c>
      <c r="C18" s="164">
        <v>6948</v>
      </c>
      <c r="D18" s="164">
        <v>6948</v>
      </c>
      <c r="E18" s="164">
        <v>6948</v>
      </c>
      <c r="F18" s="183"/>
      <c r="G18" s="183"/>
      <c r="H18" s="97"/>
    </row>
    <row r="19" spans="1:8" ht="15.75" x14ac:dyDescent="0.25">
      <c r="A19" s="172">
        <v>7</v>
      </c>
      <c r="B19" s="138" t="s">
        <v>782</v>
      </c>
      <c r="C19" s="164">
        <v>152856</v>
      </c>
      <c r="D19" s="164">
        <v>152856</v>
      </c>
      <c r="E19" s="164">
        <v>152856</v>
      </c>
      <c r="F19" s="183"/>
      <c r="G19" s="183"/>
      <c r="H19" s="97"/>
    </row>
    <row r="20" spans="1:8" ht="15.75" x14ac:dyDescent="0.25">
      <c r="A20" s="172">
        <v>8</v>
      </c>
      <c r="B20" s="138" t="s">
        <v>770</v>
      </c>
      <c r="C20" s="164">
        <v>1023828</v>
      </c>
      <c r="D20" s="164">
        <v>423828</v>
      </c>
      <c r="E20" s="164">
        <v>423828</v>
      </c>
      <c r="F20" s="183"/>
      <c r="G20" s="183"/>
      <c r="H20" s="97"/>
    </row>
    <row r="21" spans="1:8" ht="15.75" x14ac:dyDescent="0.25">
      <c r="A21" s="172">
        <v>9</v>
      </c>
      <c r="B21" s="138" t="s">
        <v>783</v>
      </c>
      <c r="C21" s="164">
        <v>284868</v>
      </c>
      <c r="D21" s="164">
        <v>284868</v>
      </c>
      <c r="E21" s="164">
        <v>284868</v>
      </c>
      <c r="F21" s="183"/>
      <c r="G21" s="183"/>
      <c r="H21" s="97"/>
    </row>
    <row r="22" spans="1:8" ht="15" x14ac:dyDescent="0.25">
      <c r="A22" s="172">
        <v>10</v>
      </c>
      <c r="B22" s="138" t="s">
        <v>771</v>
      </c>
      <c r="C22" s="164">
        <v>180648</v>
      </c>
      <c r="D22" s="164">
        <v>180648</v>
      </c>
      <c r="E22" s="164">
        <v>180648</v>
      </c>
      <c r="F22" s="184"/>
      <c r="G22" s="76"/>
      <c r="H22" s="97"/>
    </row>
    <row r="23" spans="1:8" ht="15" x14ac:dyDescent="0.25">
      <c r="A23" s="172">
        <v>11</v>
      </c>
      <c r="B23" s="138" t="s">
        <v>784</v>
      </c>
      <c r="C23" s="164">
        <v>834544</v>
      </c>
      <c r="D23" s="164">
        <v>194544</v>
      </c>
      <c r="E23" s="164">
        <v>194544</v>
      </c>
      <c r="F23" s="97"/>
      <c r="G23" s="97"/>
      <c r="H23" s="97"/>
    </row>
    <row r="24" spans="1:8" ht="15" x14ac:dyDescent="0.25">
      <c r="A24" s="172">
        <v>12</v>
      </c>
      <c r="B24" s="138" t="s">
        <v>785</v>
      </c>
      <c r="C24" s="164">
        <v>430776</v>
      </c>
      <c r="D24" s="164">
        <v>430776</v>
      </c>
      <c r="E24" s="164">
        <v>430776</v>
      </c>
      <c r="F24" s="97"/>
      <c r="G24" s="97"/>
      <c r="H24" s="97"/>
    </row>
    <row r="25" spans="1:8" ht="17.25" customHeight="1" x14ac:dyDescent="0.25">
      <c r="A25" s="172">
        <v>13</v>
      </c>
      <c r="B25" s="138" t="s">
        <v>772</v>
      </c>
      <c r="C25" s="164">
        <v>27828.18</v>
      </c>
      <c r="D25" s="164">
        <v>27792</v>
      </c>
      <c r="E25" s="164">
        <v>27792</v>
      </c>
      <c r="F25" s="97"/>
      <c r="G25" s="97"/>
      <c r="H25" s="97"/>
    </row>
    <row r="26" spans="1:8" ht="15" x14ac:dyDescent="0.25">
      <c r="A26" s="172">
        <v>14</v>
      </c>
      <c r="B26" s="138" t="s">
        <v>786</v>
      </c>
      <c r="C26" s="164">
        <v>97272</v>
      </c>
      <c r="D26" s="164">
        <v>97272</v>
      </c>
      <c r="E26" s="164">
        <v>97272</v>
      </c>
      <c r="F26" s="97"/>
      <c r="G26" s="97"/>
      <c r="H26" s="97"/>
    </row>
    <row r="27" spans="1:8" ht="15" x14ac:dyDescent="0.25">
      <c r="A27" s="172">
        <v>15</v>
      </c>
      <c r="B27" s="138" t="s">
        <v>773</v>
      </c>
      <c r="C27" s="164">
        <v>76428</v>
      </c>
      <c r="D27" s="164">
        <v>76428</v>
      </c>
      <c r="E27" s="164">
        <v>76428</v>
      </c>
      <c r="F27" s="97"/>
      <c r="G27" s="97"/>
      <c r="H27" s="97"/>
    </row>
    <row r="28" spans="1:8" ht="14.25" x14ac:dyDescent="0.2">
      <c r="A28" s="173"/>
      <c r="B28" s="174" t="s">
        <v>774</v>
      </c>
      <c r="C28" s="175">
        <f>SUM(C13:C27)</f>
        <v>5283772.18</v>
      </c>
      <c r="D28" s="185">
        <f>SUM(D13:D27)</f>
        <v>4043736</v>
      </c>
      <c r="E28" s="185">
        <f>SUM(E13:E27)</f>
        <v>4043736</v>
      </c>
      <c r="F28" s="97"/>
      <c r="G28" s="97"/>
      <c r="H28" s="97"/>
    </row>
    <row r="29" spans="1:8" x14ac:dyDescent="0.2">
      <c r="F29" s="97"/>
      <c r="G29" s="97"/>
      <c r="H29" s="97"/>
    </row>
    <row r="30" spans="1:8" x14ac:dyDescent="0.2">
      <c r="F30" s="97"/>
      <c r="G30" s="97"/>
      <c r="H30" s="97"/>
    </row>
    <row r="31" spans="1:8" x14ac:dyDescent="0.2">
      <c r="F31" s="97"/>
      <c r="G31" s="97"/>
      <c r="H31" s="97"/>
    </row>
    <row r="32" spans="1:8" x14ac:dyDescent="0.2">
      <c r="F32" s="97"/>
      <c r="G32" s="97"/>
      <c r="H32" s="97"/>
    </row>
    <row r="33" spans="1:8" x14ac:dyDescent="0.2">
      <c r="A33" s="97"/>
      <c r="B33" s="97"/>
      <c r="C33" s="97"/>
      <c r="D33" s="97"/>
      <c r="E33" s="97"/>
      <c r="F33" s="97"/>
      <c r="G33" s="97"/>
      <c r="H33" s="97"/>
    </row>
    <row r="34" spans="1:8" x14ac:dyDescent="0.2">
      <c r="A34" s="97"/>
      <c r="B34" s="97"/>
      <c r="C34" s="97"/>
      <c r="D34" s="97"/>
      <c r="E34" s="97"/>
      <c r="F34" s="97"/>
      <c r="G34" s="97"/>
      <c r="H34" s="97"/>
    </row>
    <row r="35" spans="1:8" x14ac:dyDescent="0.2">
      <c r="A35" s="97"/>
      <c r="B35" s="97"/>
      <c r="C35" s="97"/>
      <c r="D35" s="97"/>
      <c r="E35" s="97"/>
      <c r="F35" s="97"/>
      <c r="G35" s="97"/>
      <c r="H35" s="97"/>
    </row>
    <row r="36" spans="1:8" x14ac:dyDescent="0.2">
      <c r="A36" s="97"/>
      <c r="B36" s="97"/>
      <c r="C36" s="97"/>
      <c r="D36" s="97"/>
      <c r="E36" s="97"/>
      <c r="F36" s="97"/>
      <c r="G36" s="97"/>
      <c r="H36" s="97"/>
    </row>
    <row r="37" spans="1:8" x14ac:dyDescent="0.2">
      <c r="A37" s="97"/>
      <c r="B37" s="97"/>
      <c r="C37" s="97"/>
      <c r="D37" s="97"/>
      <c r="E37" s="97"/>
      <c r="F37" s="97"/>
      <c r="G37" s="97"/>
      <c r="H37" s="97"/>
    </row>
    <row r="38" spans="1:8" x14ac:dyDescent="0.2">
      <c r="A38" s="97"/>
      <c r="B38" s="97"/>
      <c r="C38" s="97"/>
      <c r="D38" s="97"/>
      <c r="E38" s="97"/>
      <c r="F38" s="97"/>
      <c r="G38" s="97"/>
      <c r="H38" s="97"/>
    </row>
    <row r="39" spans="1:8" x14ac:dyDescent="0.2">
      <c r="A39" s="97"/>
      <c r="B39" s="97"/>
      <c r="C39" s="97"/>
      <c r="D39" s="97"/>
      <c r="E39" s="97"/>
      <c r="F39" s="97"/>
      <c r="G39" s="97"/>
      <c r="H39" s="97"/>
    </row>
    <row r="40" spans="1:8" x14ac:dyDescent="0.2">
      <c r="A40" s="97"/>
      <c r="B40" s="97"/>
      <c r="C40" s="97"/>
      <c r="D40" s="97"/>
      <c r="E40" s="97"/>
      <c r="F40" s="97"/>
      <c r="G40" s="97"/>
      <c r="H40" s="97"/>
    </row>
    <row r="41" spans="1:8" x14ac:dyDescent="0.2">
      <c r="A41" s="97"/>
      <c r="B41" s="97"/>
      <c r="C41" s="97"/>
      <c r="D41" s="97"/>
      <c r="E41" s="97"/>
      <c r="F41" s="97"/>
      <c r="G41" s="97"/>
      <c r="H41" s="97"/>
    </row>
    <row r="42" spans="1:8" x14ac:dyDescent="0.2">
      <c r="A42" s="97"/>
      <c r="B42" s="97"/>
      <c r="C42" s="97"/>
      <c r="D42" s="97"/>
      <c r="E42" s="97"/>
      <c r="F42" s="97"/>
      <c r="G42" s="97"/>
      <c r="H42" s="97"/>
    </row>
    <row r="43" spans="1:8" x14ac:dyDescent="0.2">
      <c r="A43" s="97"/>
      <c r="B43" s="97"/>
      <c r="C43" s="97"/>
      <c r="D43" s="97"/>
      <c r="E43" s="97"/>
      <c r="F43" s="97"/>
      <c r="G43" s="97"/>
      <c r="H43" s="97"/>
    </row>
    <row r="44" spans="1:8" x14ac:dyDescent="0.2">
      <c r="A44" s="97"/>
      <c r="B44" s="97"/>
      <c r="C44" s="97"/>
      <c r="D44" s="97"/>
      <c r="E44" s="97"/>
      <c r="F44" s="97"/>
      <c r="G44" s="97"/>
      <c r="H44" s="97"/>
    </row>
    <row r="45" spans="1:8" x14ac:dyDescent="0.2">
      <c r="A45" s="97"/>
      <c r="B45" s="97"/>
      <c r="C45" s="97"/>
      <c r="D45" s="97"/>
      <c r="E45" s="97"/>
      <c r="F45" s="97"/>
      <c r="G45" s="97"/>
      <c r="H45" s="97"/>
    </row>
    <row r="46" spans="1:8" x14ac:dyDescent="0.2">
      <c r="A46" s="97"/>
      <c r="B46" s="97"/>
      <c r="C46" s="97"/>
      <c r="D46" s="97"/>
      <c r="E46" s="97"/>
      <c r="F46" s="97"/>
      <c r="G46" s="97"/>
      <c r="H46" s="97"/>
    </row>
    <row r="47" spans="1:8" x14ac:dyDescent="0.2">
      <c r="A47" s="97"/>
      <c r="B47" s="97"/>
      <c r="C47" s="97"/>
      <c r="D47" s="97"/>
      <c r="E47" s="97"/>
      <c r="F47" s="97"/>
      <c r="G47" s="97"/>
      <c r="H47" s="97"/>
    </row>
    <row r="48" spans="1:8" x14ac:dyDescent="0.2">
      <c r="A48" s="97"/>
      <c r="B48" s="97"/>
      <c r="C48" s="97"/>
      <c r="D48" s="97"/>
      <c r="E48" s="97"/>
      <c r="F48" s="97"/>
      <c r="G48" s="97"/>
      <c r="H48" s="97"/>
    </row>
    <row r="49" spans="1:8" x14ac:dyDescent="0.2">
      <c r="A49" s="97"/>
      <c r="B49" s="97"/>
      <c r="C49" s="97"/>
      <c r="D49" s="97"/>
      <c r="E49" s="97"/>
      <c r="F49" s="97"/>
      <c r="G49" s="97"/>
      <c r="H49" s="97"/>
    </row>
    <row r="50" spans="1:8" x14ac:dyDescent="0.2">
      <c r="A50" s="97"/>
      <c r="B50" s="97"/>
      <c r="C50" s="97"/>
      <c r="D50" s="97"/>
      <c r="E50" s="97"/>
      <c r="F50" s="97"/>
      <c r="G50" s="97"/>
      <c r="H50" s="97"/>
    </row>
    <row r="51" spans="1:8" x14ac:dyDescent="0.2">
      <c r="A51" s="97"/>
      <c r="B51" s="97"/>
      <c r="C51" s="97"/>
      <c r="D51" s="97"/>
      <c r="E51" s="97"/>
      <c r="F51" s="97"/>
      <c r="G51" s="97"/>
      <c r="H51" s="97"/>
    </row>
    <row r="52" spans="1:8" x14ac:dyDescent="0.2">
      <c r="A52" s="97"/>
      <c r="B52" s="97"/>
      <c r="C52" s="97"/>
      <c r="D52" s="97"/>
      <c r="E52" s="97"/>
      <c r="F52" s="97"/>
      <c r="G52" s="97"/>
      <c r="H52" s="97"/>
    </row>
    <row r="53" spans="1:8" x14ac:dyDescent="0.2">
      <c r="A53" s="97"/>
      <c r="B53" s="97"/>
      <c r="C53" s="97"/>
      <c r="D53" s="97"/>
      <c r="E53" s="97"/>
      <c r="F53" s="97"/>
      <c r="G53" s="97"/>
      <c r="H53" s="97"/>
    </row>
    <row r="54" spans="1:8" x14ac:dyDescent="0.2">
      <c r="A54" s="97"/>
      <c r="B54" s="97"/>
      <c r="C54" s="97"/>
      <c r="D54" s="97"/>
      <c r="E54" s="97"/>
      <c r="F54" s="97"/>
      <c r="G54" s="97"/>
      <c r="H54" s="97"/>
    </row>
    <row r="55" spans="1:8" x14ac:dyDescent="0.2">
      <c r="A55" s="97"/>
      <c r="B55" s="97"/>
      <c r="C55" s="97"/>
      <c r="D55" s="97"/>
      <c r="E55" s="97"/>
      <c r="F55" s="97"/>
      <c r="G55" s="97"/>
      <c r="H55" s="97"/>
    </row>
    <row r="56" spans="1:8" x14ac:dyDescent="0.2">
      <c r="A56" s="97"/>
      <c r="B56" s="97"/>
      <c r="C56" s="97"/>
      <c r="D56" s="97"/>
      <c r="E56" s="97"/>
      <c r="F56" s="97"/>
      <c r="G56" s="97"/>
      <c r="H56" s="97"/>
    </row>
    <row r="57" spans="1:8" x14ac:dyDescent="0.2">
      <c r="A57" s="97"/>
      <c r="B57" s="97"/>
      <c r="C57" s="97"/>
      <c r="D57" s="97"/>
      <c r="E57" s="97"/>
      <c r="F57" s="97"/>
      <c r="G57" s="97"/>
      <c r="H57" s="97"/>
    </row>
    <row r="58" spans="1:8" x14ac:dyDescent="0.2">
      <c r="A58" s="97"/>
      <c r="B58" s="97"/>
      <c r="C58" s="97"/>
      <c r="D58" s="97"/>
      <c r="E58" s="97"/>
      <c r="F58" s="97"/>
      <c r="G58" s="97"/>
      <c r="H58" s="97"/>
    </row>
    <row r="59" spans="1:8" x14ac:dyDescent="0.2">
      <c r="A59" s="97"/>
      <c r="B59" s="97"/>
      <c r="C59" s="97"/>
      <c r="D59" s="97"/>
      <c r="E59" s="97"/>
      <c r="F59" s="97"/>
      <c r="G59" s="97"/>
      <c r="H59" s="97"/>
    </row>
    <row r="60" spans="1:8" x14ac:dyDescent="0.2">
      <c r="A60" s="97"/>
      <c r="B60" s="97"/>
      <c r="C60" s="97"/>
      <c r="D60" s="97"/>
      <c r="E60" s="97"/>
      <c r="F60" s="97"/>
      <c r="G60" s="97"/>
      <c r="H60" s="97"/>
    </row>
    <row r="61" spans="1:8" x14ac:dyDescent="0.2">
      <c r="A61" s="97"/>
      <c r="B61" s="97"/>
      <c r="C61" s="97"/>
      <c r="D61" s="97"/>
      <c r="E61" s="97"/>
      <c r="F61" s="97"/>
      <c r="G61" s="97"/>
      <c r="H61" s="97"/>
    </row>
    <row r="62" spans="1:8" x14ac:dyDescent="0.2">
      <c r="A62" s="97"/>
      <c r="B62" s="97"/>
      <c r="C62" s="97"/>
      <c r="D62" s="97"/>
      <c r="E62" s="97"/>
      <c r="F62" s="97"/>
      <c r="G62" s="97"/>
      <c r="H62" s="97"/>
    </row>
    <row r="63" spans="1:8" x14ac:dyDescent="0.2">
      <c r="A63" s="97"/>
      <c r="B63" s="97"/>
      <c r="C63" s="97"/>
      <c r="D63" s="97"/>
      <c r="E63" s="97"/>
      <c r="F63" s="97"/>
      <c r="G63" s="97"/>
      <c r="H63" s="97"/>
    </row>
    <row r="64" spans="1:8" x14ac:dyDescent="0.2">
      <c r="A64" s="97"/>
      <c r="B64" s="97"/>
      <c r="C64" s="97"/>
      <c r="D64" s="97"/>
      <c r="E64" s="97"/>
      <c r="F64" s="97"/>
      <c r="G64" s="97"/>
      <c r="H64" s="97"/>
    </row>
    <row r="65" spans="1:8" x14ac:dyDescent="0.2">
      <c r="A65" s="97"/>
      <c r="B65" s="97"/>
      <c r="C65" s="97"/>
      <c r="D65" s="97"/>
      <c r="E65" s="97"/>
      <c r="F65" s="97"/>
      <c r="G65" s="97"/>
      <c r="H65" s="97"/>
    </row>
    <row r="66" spans="1:8" x14ac:dyDescent="0.2">
      <c r="A66" s="97"/>
      <c r="B66" s="97"/>
      <c r="C66" s="97"/>
      <c r="D66" s="97"/>
      <c r="E66" s="97"/>
      <c r="F66" s="97"/>
      <c r="G66" s="97"/>
      <c r="H66" s="97"/>
    </row>
    <row r="67" spans="1:8" x14ac:dyDescent="0.2">
      <c r="A67" s="97"/>
      <c r="B67" s="97"/>
      <c r="C67" s="97"/>
      <c r="D67" s="97"/>
      <c r="E67" s="97"/>
      <c r="F67" s="97"/>
      <c r="G67" s="97"/>
      <c r="H67" s="97"/>
    </row>
    <row r="68" spans="1:8" x14ac:dyDescent="0.2">
      <c r="A68" s="97"/>
      <c r="B68" s="97"/>
      <c r="C68" s="97"/>
      <c r="D68" s="97"/>
      <c r="E68" s="97"/>
      <c r="F68" s="97"/>
      <c r="G68" s="97"/>
      <c r="H68" s="97"/>
    </row>
    <row r="69" spans="1:8" x14ac:dyDescent="0.2">
      <c r="A69" s="97"/>
      <c r="B69" s="97"/>
      <c r="C69" s="97"/>
      <c r="D69" s="97"/>
      <c r="E69" s="97"/>
      <c r="F69" s="97"/>
      <c r="G69" s="97"/>
      <c r="H69" s="97"/>
    </row>
    <row r="70" spans="1:8" x14ac:dyDescent="0.2">
      <c r="A70" s="97"/>
      <c r="B70" s="97"/>
      <c r="C70" s="97"/>
      <c r="D70" s="97"/>
      <c r="E70" s="97"/>
      <c r="F70" s="97"/>
      <c r="G70" s="97"/>
      <c r="H70" s="97"/>
    </row>
    <row r="71" spans="1:8" x14ac:dyDescent="0.2">
      <c r="A71" s="97"/>
      <c r="B71" s="97"/>
      <c r="C71" s="97"/>
      <c r="D71" s="97"/>
      <c r="E71" s="97"/>
      <c r="F71" s="97"/>
      <c r="G71" s="97"/>
      <c r="H71" s="97"/>
    </row>
    <row r="72" spans="1:8" x14ac:dyDescent="0.2">
      <c r="A72" s="97"/>
      <c r="B72" s="97"/>
      <c r="C72" s="97"/>
      <c r="D72" s="97"/>
      <c r="E72" s="97"/>
      <c r="F72" s="97"/>
      <c r="G72" s="97"/>
      <c r="H72" s="97"/>
    </row>
    <row r="73" spans="1:8" x14ac:dyDescent="0.2">
      <c r="A73" s="97"/>
      <c r="B73" s="97"/>
      <c r="C73" s="97"/>
      <c r="D73" s="97"/>
      <c r="E73" s="97"/>
      <c r="F73" s="97"/>
      <c r="G73" s="97"/>
      <c r="H73" s="97"/>
    </row>
    <row r="74" spans="1:8" x14ac:dyDescent="0.2">
      <c r="A74" s="97"/>
      <c r="B74" s="97"/>
      <c r="C74" s="97"/>
      <c r="D74" s="97"/>
      <c r="E74" s="97"/>
      <c r="F74" s="97"/>
      <c r="G74" s="97"/>
      <c r="H74" s="97"/>
    </row>
    <row r="75" spans="1:8" x14ac:dyDescent="0.2">
      <c r="A75" s="97"/>
      <c r="B75" s="97"/>
      <c r="C75" s="97"/>
      <c r="D75" s="97"/>
      <c r="E75" s="97"/>
      <c r="F75" s="97"/>
      <c r="G75" s="97"/>
      <c r="H75" s="97"/>
    </row>
    <row r="76" spans="1:8" x14ac:dyDescent="0.2">
      <c r="A76" s="97"/>
      <c r="B76" s="97"/>
      <c r="C76" s="97"/>
      <c r="D76" s="97"/>
      <c r="E76" s="97"/>
      <c r="F76" s="97"/>
      <c r="G76" s="97"/>
      <c r="H76" s="97"/>
    </row>
    <row r="77" spans="1:8" x14ac:dyDescent="0.2">
      <c r="A77" s="97"/>
      <c r="B77" s="97"/>
      <c r="C77" s="97"/>
      <c r="D77" s="97"/>
      <c r="E77" s="97"/>
      <c r="F77" s="97"/>
      <c r="G77" s="97"/>
      <c r="H77" s="97"/>
    </row>
    <row r="78" spans="1:8" x14ac:dyDescent="0.2">
      <c r="A78" s="97"/>
      <c r="B78" s="97"/>
      <c r="C78" s="97"/>
      <c r="D78" s="97"/>
      <c r="E78" s="97"/>
      <c r="F78" s="97"/>
      <c r="G78" s="97"/>
      <c r="H78" s="97"/>
    </row>
    <row r="79" spans="1:8" x14ac:dyDescent="0.2">
      <c r="A79" s="97"/>
      <c r="B79" s="97"/>
      <c r="C79" s="97"/>
      <c r="D79" s="97"/>
      <c r="E79" s="97"/>
      <c r="F79" s="97"/>
      <c r="G79" s="97"/>
      <c r="H79" s="97"/>
    </row>
    <row r="80" spans="1:8" x14ac:dyDescent="0.2">
      <c r="A80" s="97"/>
      <c r="B80" s="97"/>
      <c r="C80" s="97"/>
      <c r="D80" s="97"/>
      <c r="E80" s="97"/>
      <c r="F80" s="97"/>
      <c r="G80" s="97"/>
      <c r="H80" s="97"/>
    </row>
    <row r="81" spans="1:8" x14ac:dyDescent="0.2">
      <c r="A81" s="97"/>
      <c r="B81" s="97"/>
      <c r="C81" s="97"/>
      <c r="D81" s="97"/>
      <c r="E81" s="97"/>
      <c r="F81" s="97"/>
      <c r="G81" s="97"/>
      <c r="H81" s="97"/>
    </row>
    <row r="82" spans="1:8" x14ac:dyDescent="0.2">
      <c r="A82" s="97"/>
      <c r="B82" s="97"/>
      <c r="C82" s="97"/>
      <c r="D82" s="97"/>
      <c r="E82" s="97"/>
      <c r="F82" s="97"/>
      <c r="G82" s="97"/>
      <c r="H82" s="97"/>
    </row>
    <row r="83" spans="1:8" x14ac:dyDescent="0.2">
      <c r="A83" s="97"/>
      <c r="B83" s="97"/>
      <c r="C83" s="97"/>
      <c r="D83" s="97"/>
      <c r="E83" s="97"/>
      <c r="F83" s="97"/>
      <c r="G83" s="97"/>
      <c r="H83" s="97"/>
    </row>
    <row r="84" spans="1:8" x14ac:dyDescent="0.2">
      <c r="A84" s="97"/>
      <c r="B84" s="97"/>
      <c r="C84" s="97"/>
      <c r="D84" s="97"/>
      <c r="E84" s="97"/>
      <c r="F84" s="97"/>
      <c r="G84" s="97"/>
      <c r="H84" s="97"/>
    </row>
    <row r="85" spans="1:8" x14ac:dyDescent="0.2">
      <c r="A85" s="97"/>
      <c r="B85" s="97"/>
      <c r="C85" s="97"/>
      <c r="D85" s="97"/>
      <c r="E85" s="97"/>
      <c r="F85" s="97"/>
      <c r="G85" s="97"/>
      <c r="H85" s="97"/>
    </row>
    <row r="86" spans="1:8" x14ac:dyDescent="0.2">
      <c r="A86" s="97"/>
      <c r="B86" s="97"/>
      <c r="C86" s="97"/>
      <c r="D86" s="97"/>
      <c r="E86" s="97"/>
      <c r="F86" s="97"/>
      <c r="G86" s="97"/>
      <c r="H86" s="97"/>
    </row>
    <row r="87" spans="1:8" x14ac:dyDescent="0.2">
      <c r="A87" s="97"/>
      <c r="B87" s="97"/>
      <c r="C87" s="97"/>
      <c r="D87" s="97"/>
      <c r="E87" s="97"/>
      <c r="F87" s="97"/>
      <c r="G87" s="97"/>
      <c r="H87" s="97"/>
    </row>
    <row r="88" spans="1:8" x14ac:dyDescent="0.2">
      <c r="A88" s="97"/>
      <c r="B88" s="97"/>
      <c r="C88" s="97"/>
      <c r="D88" s="97"/>
      <c r="E88" s="97"/>
      <c r="F88" s="97"/>
      <c r="G88" s="97"/>
      <c r="H88" s="97"/>
    </row>
    <row r="89" spans="1:8" x14ac:dyDescent="0.2">
      <c r="A89" s="97"/>
      <c r="B89" s="97"/>
      <c r="C89" s="97"/>
      <c r="D89" s="97"/>
      <c r="E89" s="97"/>
      <c r="F89" s="97"/>
      <c r="G89" s="97"/>
      <c r="H89" s="97"/>
    </row>
    <row r="90" spans="1:8" x14ac:dyDescent="0.2">
      <c r="A90" s="97"/>
      <c r="B90" s="97"/>
      <c r="C90" s="97"/>
      <c r="D90" s="97"/>
      <c r="E90" s="97"/>
      <c r="F90" s="97"/>
      <c r="G90" s="97"/>
      <c r="H90" s="97"/>
    </row>
    <row r="91" spans="1:8" x14ac:dyDescent="0.2">
      <c r="A91" s="97"/>
      <c r="B91" s="97"/>
      <c r="C91" s="97"/>
      <c r="D91" s="97"/>
      <c r="E91" s="97"/>
      <c r="F91" s="97"/>
      <c r="G91" s="97"/>
      <c r="H91" s="97"/>
    </row>
    <row r="92" spans="1:8" x14ac:dyDescent="0.2">
      <c r="A92" s="97"/>
      <c r="B92" s="97"/>
      <c r="C92" s="97"/>
      <c r="D92" s="97"/>
      <c r="E92" s="97"/>
      <c r="F92" s="97"/>
      <c r="G92" s="97"/>
      <c r="H92" s="97"/>
    </row>
    <row r="93" spans="1:8" x14ac:dyDescent="0.2">
      <c r="A93" s="97"/>
      <c r="B93" s="97"/>
      <c r="C93" s="97"/>
      <c r="D93" s="97"/>
      <c r="E93" s="97"/>
      <c r="F93" s="97"/>
      <c r="G93" s="97"/>
      <c r="H93" s="97"/>
    </row>
    <row r="94" spans="1:8" x14ac:dyDescent="0.2">
      <c r="A94" s="97"/>
      <c r="B94" s="97"/>
      <c r="C94" s="97"/>
      <c r="D94" s="97"/>
      <c r="E94" s="97"/>
      <c r="F94" s="97"/>
      <c r="G94" s="97"/>
      <c r="H94" s="97"/>
    </row>
    <row r="95" spans="1:8" x14ac:dyDescent="0.2">
      <c r="A95" s="97"/>
      <c r="B95" s="97"/>
      <c r="C95" s="97"/>
      <c r="D95" s="97"/>
      <c r="E95" s="97"/>
      <c r="F95" s="97"/>
      <c r="G95" s="97"/>
      <c r="H95" s="97"/>
    </row>
    <row r="96" spans="1:8" x14ac:dyDescent="0.2">
      <c r="A96" s="97"/>
      <c r="B96" s="97"/>
      <c r="C96" s="97"/>
      <c r="D96" s="97"/>
      <c r="E96" s="97"/>
      <c r="F96" s="97"/>
      <c r="G96" s="97"/>
      <c r="H96" s="97"/>
    </row>
    <row r="97" spans="1:8" x14ac:dyDescent="0.2">
      <c r="A97" s="97"/>
      <c r="B97" s="97"/>
      <c r="C97" s="97"/>
      <c r="D97" s="97"/>
      <c r="E97" s="97"/>
      <c r="F97" s="97"/>
      <c r="G97" s="97"/>
      <c r="H97" s="97"/>
    </row>
    <row r="98" spans="1:8" x14ac:dyDescent="0.2">
      <c r="A98" s="97"/>
      <c r="B98" s="97"/>
      <c r="C98" s="97"/>
      <c r="D98" s="97"/>
      <c r="E98" s="97"/>
      <c r="F98" s="97"/>
      <c r="G98" s="97"/>
      <c r="H98" s="97"/>
    </row>
    <row r="99" spans="1:8" x14ac:dyDescent="0.2">
      <c r="A99" s="97"/>
      <c r="B99" s="97"/>
      <c r="C99" s="97"/>
      <c r="D99" s="97"/>
      <c r="E99" s="97"/>
      <c r="F99" s="97"/>
      <c r="G99" s="97"/>
      <c r="H99" s="97"/>
    </row>
    <row r="100" spans="1:8" x14ac:dyDescent="0.2">
      <c r="A100" s="97"/>
      <c r="B100" s="97"/>
      <c r="C100" s="97"/>
      <c r="D100" s="97"/>
      <c r="E100" s="97"/>
      <c r="F100" s="97"/>
      <c r="G100" s="97"/>
      <c r="H100" s="97"/>
    </row>
    <row r="101" spans="1:8" x14ac:dyDescent="0.2">
      <c r="A101" s="97"/>
      <c r="B101" s="97"/>
      <c r="C101" s="97"/>
      <c r="D101" s="97"/>
      <c r="E101" s="97"/>
      <c r="F101" s="97"/>
      <c r="G101" s="97"/>
      <c r="H101" s="97"/>
    </row>
    <row r="102" spans="1:8" x14ac:dyDescent="0.2">
      <c r="A102" s="97"/>
      <c r="B102" s="97"/>
      <c r="C102" s="97"/>
      <c r="D102" s="97"/>
      <c r="E102" s="97"/>
      <c r="F102" s="97"/>
      <c r="G102" s="97"/>
      <c r="H102" s="97"/>
    </row>
    <row r="103" spans="1:8" x14ac:dyDescent="0.2">
      <c r="A103" s="97"/>
      <c r="B103" s="97"/>
      <c r="C103" s="97"/>
      <c r="D103" s="97"/>
      <c r="E103" s="97"/>
      <c r="F103" s="97"/>
      <c r="G103" s="97"/>
      <c r="H103" s="97"/>
    </row>
    <row r="104" spans="1:8" x14ac:dyDescent="0.2">
      <c r="A104" s="97"/>
      <c r="B104" s="97"/>
      <c r="C104" s="97"/>
      <c r="D104" s="97"/>
      <c r="E104" s="97"/>
      <c r="F104" s="97"/>
      <c r="G104" s="97"/>
      <c r="H104" s="97"/>
    </row>
    <row r="105" spans="1:8" x14ac:dyDescent="0.2">
      <c r="A105" s="97"/>
      <c r="B105" s="97"/>
      <c r="C105" s="97"/>
      <c r="D105" s="97"/>
      <c r="E105" s="97"/>
      <c r="F105" s="97"/>
      <c r="G105" s="97"/>
      <c r="H105" s="97"/>
    </row>
    <row r="106" spans="1:8" x14ac:dyDescent="0.2">
      <c r="A106" s="97"/>
      <c r="B106" s="97"/>
      <c r="C106" s="97"/>
      <c r="D106" s="97"/>
      <c r="E106" s="97"/>
      <c r="F106" s="97"/>
      <c r="G106" s="97"/>
      <c r="H106" s="97"/>
    </row>
    <row r="107" spans="1:8" x14ac:dyDescent="0.2">
      <c r="A107" s="97"/>
      <c r="B107" s="97"/>
      <c r="C107" s="97"/>
      <c r="D107" s="97"/>
      <c r="E107" s="97"/>
      <c r="F107" s="97"/>
      <c r="G107" s="97"/>
      <c r="H107" s="97"/>
    </row>
    <row r="108" spans="1:8" x14ac:dyDescent="0.2">
      <c r="A108" s="97"/>
      <c r="B108" s="97"/>
      <c r="C108" s="97"/>
      <c r="D108" s="97"/>
      <c r="E108" s="97"/>
      <c r="F108" s="97"/>
      <c r="G108" s="97"/>
      <c r="H108" s="97"/>
    </row>
    <row r="109" spans="1:8" x14ac:dyDescent="0.2">
      <c r="A109" s="97"/>
      <c r="B109" s="97"/>
      <c r="C109" s="97"/>
      <c r="D109" s="97"/>
      <c r="E109" s="97"/>
      <c r="F109" s="97"/>
      <c r="G109" s="97"/>
      <c r="H109" s="97"/>
    </row>
    <row r="110" spans="1:8" x14ac:dyDescent="0.2">
      <c r="A110" s="97"/>
      <c r="B110" s="97"/>
      <c r="C110" s="97"/>
      <c r="D110" s="97"/>
      <c r="E110" s="97"/>
      <c r="F110" s="97"/>
      <c r="G110" s="97"/>
      <c r="H110" s="97"/>
    </row>
    <row r="111" spans="1:8" x14ac:dyDescent="0.2">
      <c r="A111" s="97"/>
      <c r="B111" s="97"/>
      <c r="C111" s="97"/>
      <c r="D111" s="97"/>
      <c r="E111" s="97"/>
      <c r="F111" s="97"/>
      <c r="G111" s="97"/>
      <c r="H111" s="97"/>
    </row>
    <row r="112" spans="1:8" x14ac:dyDescent="0.2">
      <c r="A112" s="97"/>
      <c r="B112" s="97"/>
      <c r="C112" s="97"/>
      <c r="D112" s="97"/>
      <c r="E112" s="97"/>
      <c r="F112" s="97"/>
      <c r="G112" s="97"/>
      <c r="H112" s="97"/>
    </row>
    <row r="113" spans="1:8" x14ac:dyDescent="0.2">
      <c r="A113" s="97"/>
      <c r="B113" s="97"/>
      <c r="C113" s="97"/>
      <c r="D113" s="97"/>
      <c r="E113" s="97"/>
      <c r="F113" s="97"/>
      <c r="G113" s="97"/>
      <c r="H113" s="97"/>
    </row>
    <row r="114" spans="1:8" x14ac:dyDescent="0.2">
      <c r="A114" s="97"/>
      <c r="B114" s="97"/>
      <c r="C114" s="97"/>
      <c r="D114" s="97"/>
      <c r="E114" s="97"/>
      <c r="F114" s="97"/>
      <c r="G114" s="97"/>
      <c r="H114" s="97"/>
    </row>
    <row r="115" spans="1:8" x14ac:dyDescent="0.2">
      <c r="A115" s="97"/>
      <c r="B115" s="97"/>
      <c r="C115" s="97"/>
      <c r="D115" s="97"/>
      <c r="E115" s="97"/>
      <c r="F115" s="97"/>
      <c r="G115" s="97"/>
      <c r="H115" s="97"/>
    </row>
    <row r="116" spans="1:8" x14ac:dyDescent="0.2">
      <c r="A116" s="97"/>
      <c r="B116" s="97"/>
      <c r="C116" s="97"/>
      <c r="D116" s="97"/>
      <c r="E116" s="97"/>
      <c r="F116" s="97"/>
      <c r="G116" s="97"/>
      <c r="H116" s="97"/>
    </row>
    <row r="117" spans="1:8" x14ac:dyDescent="0.2">
      <c r="A117" s="97"/>
      <c r="B117" s="97"/>
      <c r="C117" s="97"/>
      <c r="D117" s="97"/>
      <c r="E117" s="97"/>
      <c r="F117" s="97"/>
      <c r="G117" s="97"/>
      <c r="H117" s="97"/>
    </row>
    <row r="118" spans="1:8" x14ac:dyDescent="0.2">
      <c r="A118" s="97"/>
      <c r="B118" s="97"/>
      <c r="C118" s="97"/>
      <c r="D118" s="97"/>
      <c r="E118" s="97"/>
      <c r="F118" s="97"/>
      <c r="G118" s="97"/>
      <c r="H118" s="97"/>
    </row>
    <row r="119" spans="1:8" x14ac:dyDescent="0.2">
      <c r="A119" s="97"/>
      <c r="B119" s="97"/>
      <c r="C119" s="97"/>
      <c r="D119" s="97"/>
      <c r="E119" s="97"/>
      <c r="F119" s="97"/>
      <c r="G119" s="97"/>
      <c r="H119" s="97"/>
    </row>
    <row r="120" spans="1:8" x14ac:dyDescent="0.2">
      <c r="A120" s="97"/>
      <c r="B120" s="97"/>
      <c r="C120" s="97"/>
      <c r="D120" s="97"/>
      <c r="E120" s="97"/>
      <c r="F120" s="97"/>
      <c r="G120" s="97"/>
      <c r="H120" s="97"/>
    </row>
    <row r="121" spans="1:8" x14ac:dyDescent="0.2">
      <c r="A121" s="97"/>
      <c r="B121" s="97"/>
      <c r="C121" s="97"/>
      <c r="D121" s="97"/>
      <c r="E121" s="97"/>
      <c r="F121" s="97"/>
      <c r="G121" s="97"/>
      <c r="H121" s="97"/>
    </row>
    <row r="122" spans="1:8" x14ac:dyDescent="0.2">
      <c r="A122" s="97"/>
      <c r="B122" s="97"/>
      <c r="C122" s="97"/>
      <c r="D122" s="97"/>
      <c r="E122" s="97"/>
      <c r="F122" s="97"/>
      <c r="G122" s="97"/>
      <c r="H122" s="97"/>
    </row>
    <row r="123" spans="1:8" x14ac:dyDescent="0.2">
      <c r="A123" s="97"/>
      <c r="B123" s="97"/>
      <c r="C123" s="97"/>
      <c r="D123" s="97"/>
      <c r="E123" s="97"/>
      <c r="F123" s="97"/>
      <c r="G123" s="97"/>
      <c r="H123" s="97"/>
    </row>
    <row r="124" spans="1:8" x14ac:dyDescent="0.2">
      <c r="A124" s="97"/>
      <c r="B124" s="97"/>
      <c r="C124" s="97"/>
      <c r="D124" s="97"/>
      <c r="E124" s="97"/>
      <c r="F124" s="97"/>
      <c r="G124" s="97"/>
      <c r="H124" s="97"/>
    </row>
    <row r="125" spans="1:8" x14ac:dyDescent="0.2">
      <c r="A125" s="97"/>
      <c r="B125" s="97"/>
      <c r="C125" s="97"/>
      <c r="D125" s="97"/>
      <c r="E125" s="97"/>
      <c r="F125" s="97"/>
      <c r="G125" s="97"/>
      <c r="H125" s="97"/>
    </row>
    <row r="126" spans="1:8" x14ac:dyDescent="0.2">
      <c r="A126" s="97"/>
      <c r="B126" s="97"/>
      <c r="C126" s="97"/>
      <c r="D126" s="97"/>
      <c r="E126" s="97"/>
      <c r="F126" s="97"/>
      <c r="G126" s="97"/>
      <c r="H126" s="97"/>
    </row>
    <row r="127" spans="1:8" x14ac:dyDescent="0.2">
      <c r="A127" s="97"/>
      <c r="B127" s="97"/>
      <c r="C127" s="97"/>
      <c r="D127" s="97"/>
      <c r="E127" s="97"/>
      <c r="F127" s="97"/>
      <c r="G127" s="97"/>
      <c r="H127" s="97"/>
    </row>
    <row r="128" spans="1:8" x14ac:dyDescent="0.2">
      <c r="A128" s="97"/>
      <c r="B128" s="97"/>
      <c r="C128" s="97"/>
      <c r="D128" s="97"/>
      <c r="E128" s="97"/>
      <c r="F128" s="97"/>
      <c r="G128" s="97"/>
      <c r="H128" s="97"/>
    </row>
    <row r="129" spans="1:8" x14ac:dyDescent="0.2">
      <c r="A129" s="97"/>
      <c r="B129" s="97"/>
      <c r="C129" s="97"/>
      <c r="D129" s="97"/>
      <c r="E129" s="97"/>
      <c r="F129" s="97"/>
      <c r="G129" s="97"/>
      <c r="H129" s="97"/>
    </row>
    <row r="130" spans="1:8" x14ac:dyDescent="0.2">
      <c r="A130" s="97"/>
      <c r="B130" s="97"/>
      <c r="C130" s="97"/>
      <c r="D130" s="97"/>
      <c r="E130" s="97"/>
      <c r="F130" s="97"/>
      <c r="G130" s="97"/>
      <c r="H130" s="97"/>
    </row>
    <row r="131" spans="1:8" x14ac:dyDescent="0.2">
      <c r="A131" s="97"/>
      <c r="B131" s="97"/>
      <c r="C131" s="97"/>
      <c r="D131" s="97"/>
      <c r="E131" s="97"/>
      <c r="F131" s="97"/>
      <c r="G131" s="97"/>
      <c r="H131" s="97"/>
    </row>
    <row r="132" spans="1:8" x14ac:dyDescent="0.2">
      <c r="A132" s="97"/>
      <c r="B132" s="97"/>
      <c r="C132" s="97"/>
      <c r="D132" s="97"/>
      <c r="E132" s="97"/>
      <c r="F132" s="97"/>
      <c r="G132" s="97"/>
      <c r="H132" s="97"/>
    </row>
    <row r="133" spans="1:8" x14ac:dyDescent="0.2">
      <c r="A133" s="97"/>
      <c r="B133" s="97"/>
      <c r="C133" s="97"/>
      <c r="D133" s="97"/>
      <c r="E133" s="97"/>
      <c r="F133" s="97"/>
      <c r="G133" s="97"/>
      <c r="H133" s="97"/>
    </row>
    <row r="134" spans="1:8" x14ac:dyDescent="0.2">
      <c r="A134" s="97"/>
      <c r="B134" s="97"/>
      <c r="C134" s="97"/>
      <c r="D134" s="97"/>
      <c r="E134" s="97"/>
      <c r="F134" s="97"/>
      <c r="G134" s="97"/>
      <c r="H134" s="97"/>
    </row>
    <row r="135" spans="1:8" x14ac:dyDescent="0.2">
      <c r="A135" s="97"/>
      <c r="B135" s="97"/>
      <c r="C135" s="97"/>
      <c r="D135" s="97"/>
      <c r="E135" s="97"/>
      <c r="F135" s="97"/>
      <c r="G135" s="97"/>
      <c r="H135" s="97"/>
    </row>
    <row r="136" spans="1:8" x14ac:dyDescent="0.2">
      <c r="A136" s="97"/>
      <c r="B136" s="97"/>
      <c r="C136" s="97"/>
      <c r="D136" s="97"/>
      <c r="E136" s="97"/>
      <c r="F136" s="97"/>
      <c r="G136" s="97"/>
      <c r="H136" s="97"/>
    </row>
    <row r="137" spans="1:8" x14ac:dyDescent="0.2">
      <c r="A137" s="97"/>
      <c r="B137" s="97"/>
      <c r="C137" s="97"/>
      <c r="D137" s="97"/>
      <c r="E137" s="97"/>
      <c r="F137" s="97"/>
      <c r="G137" s="97"/>
      <c r="H137" s="97"/>
    </row>
    <row r="138" spans="1:8" x14ac:dyDescent="0.2">
      <c r="A138" s="97"/>
      <c r="B138" s="97"/>
      <c r="C138" s="97"/>
      <c r="D138" s="97"/>
      <c r="E138" s="97"/>
      <c r="F138" s="97"/>
      <c r="G138" s="97"/>
      <c r="H138" s="97"/>
    </row>
    <row r="139" spans="1:8" x14ac:dyDescent="0.2">
      <c r="A139" s="97"/>
      <c r="B139" s="97"/>
      <c r="C139" s="97"/>
      <c r="D139" s="97"/>
      <c r="E139" s="97"/>
      <c r="F139" s="97"/>
      <c r="G139" s="97"/>
      <c r="H139" s="97"/>
    </row>
    <row r="140" spans="1:8" x14ac:dyDescent="0.2">
      <c r="A140" s="97"/>
      <c r="B140" s="97"/>
      <c r="C140" s="97"/>
      <c r="D140" s="97"/>
      <c r="E140" s="97"/>
      <c r="F140" s="97"/>
      <c r="G140" s="97"/>
      <c r="H140" s="97"/>
    </row>
    <row r="141" spans="1:8" x14ac:dyDescent="0.2">
      <c r="A141" s="97"/>
      <c r="B141" s="97"/>
      <c r="C141" s="97"/>
      <c r="D141" s="97"/>
      <c r="E141" s="97"/>
      <c r="F141" s="97"/>
      <c r="G141" s="97"/>
      <c r="H141" s="97"/>
    </row>
    <row r="142" spans="1:8" x14ac:dyDescent="0.2">
      <c r="A142" s="97"/>
      <c r="B142" s="97"/>
      <c r="C142" s="97"/>
      <c r="D142" s="97"/>
      <c r="E142" s="97"/>
      <c r="F142" s="97"/>
      <c r="G142" s="97"/>
      <c r="H142" s="97"/>
    </row>
    <row r="143" spans="1:8" x14ac:dyDescent="0.2">
      <c r="A143" s="97"/>
      <c r="B143" s="97"/>
      <c r="C143" s="97"/>
      <c r="D143" s="97"/>
      <c r="E143" s="97"/>
      <c r="F143" s="97"/>
      <c r="G143" s="97"/>
      <c r="H143" s="97"/>
    </row>
    <row r="144" spans="1:8" x14ac:dyDescent="0.2">
      <c r="A144" s="97"/>
      <c r="B144" s="97"/>
      <c r="C144" s="97"/>
      <c r="D144" s="97"/>
      <c r="E144" s="97"/>
      <c r="F144" s="97"/>
      <c r="G144" s="97"/>
      <c r="H144" s="97"/>
    </row>
    <row r="145" spans="1:8" x14ac:dyDescent="0.2">
      <c r="A145" s="97"/>
      <c r="B145" s="97"/>
      <c r="C145" s="97"/>
      <c r="D145" s="97"/>
      <c r="E145" s="97"/>
      <c r="F145" s="97"/>
      <c r="G145" s="97"/>
      <c r="H145" s="97"/>
    </row>
    <row r="146" spans="1:8" x14ac:dyDescent="0.2">
      <c r="A146" s="97"/>
      <c r="B146" s="97"/>
      <c r="C146" s="97"/>
      <c r="D146" s="97"/>
      <c r="E146" s="97"/>
      <c r="F146" s="97"/>
      <c r="G146" s="97"/>
      <c r="H146" s="97"/>
    </row>
    <row r="147" spans="1:8" x14ac:dyDescent="0.2">
      <c r="A147" s="97"/>
      <c r="B147" s="97"/>
      <c r="C147" s="97"/>
      <c r="D147" s="97"/>
      <c r="E147" s="97"/>
      <c r="F147" s="97"/>
      <c r="G147" s="97"/>
      <c r="H147" s="97"/>
    </row>
    <row r="148" spans="1:8" x14ac:dyDescent="0.2">
      <c r="A148" s="97"/>
      <c r="B148" s="97"/>
      <c r="C148" s="97"/>
      <c r="D148" s="97"/>
      <c r="E148" s="97"/>
      <c r="F148" s="97"/>
      <c r="G148" s="97"/>
      <c r="H148" s="97"/>
    </row>
    <row r="149" spans="1:8" x14ac:dyDescent="0.2">
      <c r="A149" s="97"/>
      <c r="B149" s="97"/>
      <c r="C149" s="97"/>
      <c r="D149" s="97"/>
      <c r="E149" s="97"/>
      <c r="F149" s="97"/>
      <c r="G149" s="97"/>
      <c r="H149" s="97"/>
    </row>
    <row r="150" spans="1:8" x14ac:dyDescent="0.2">
      <c r="A150" s="97"/>
      <c r="B150" s="97"/>
      <c r="C150" s="97"/>
      <c r="D150" s="97"/>
      <c r="E150" s="97"/>
      <c r="F150" s="97"/>
      <c r="G150" s="97"/>
      <c r="H150" s="97"/>
    </row>
    <row r="151" spans="1:8" x14ac:dyDescent="0.2">
      <c r="A151" s="97"/>
      <c r="B151" s="97"/>
      <c r="C151" s="97"/>
      <c r="D151" s="97"/>
      <c r="E151" s="97"/>
      <c r="F151" s="97"/>
      <c r="G151" s="97"/>
      <c r="H151" s="97"/>
    </row>
    <row r="152" spans="1:8" x14ac:dyDescent="0.2">
      <c r="A152" s="97"/>
      <c r="B152" s="97"/>
      <c r="C152" s="97"/>
      <c r="D152" s="97"/>
      <c r="E152" s="97"/>
      <c r="F152" s="97"/>
      <c r="G152" s="97"/>
      <c r="H152" s="97"/>
    </row>
    <row r="153" spans="1:8" x14ac:dyDescent="0.2">
      <c r="A153" s="97"/>
      <c r="B153" s="97"/>
      <c r="C153" s="97"/>
      <c r="D153" s="97"/>
      <c r="E153" s="97"/>
      <c r="F153" s="97"/>
      <c r="G153" s="97"/>
      <c r="H153" s="97"/>
    </row>
    <row r="154" spans="1:8" x14ac:dyDescent="0.2">
      <c r="A154" s="97"/>
      <c r="B154" s="97"/>
      <c r="C154" s="97"/>
      <c r="D154" s="97"/>
      <c r="E154" s="97"/>
      <c r="F154" s="97"/>
      <c r="G154" s="97"/>
      <c r="H154" s="97"/>
    </row>
    <row r="155" spans="1:8" x14ac:dyDescent="0.2">
      <c r="A155" s="97"/>
      <c r="B155" s="97"/>
      <c r="C155" s="97"/>
      <c r="D155" s="97"/>
      <c r="E155" s="97"/>
      <c r="F155" s="97"/>
      <c r="G155" s="97"/>
      <c r="H155" s="97"/>
    </row>
    <row r="156" spans="1:8" x14ac:dyDescent="0.2">
      <c r="A156" s="97"/>
      <c r="B156" s="97"/>
      <c r="C156" s="97"/>
      <c r="D156" s="97"/>
      <c r="E156" s="97"/>
      <c r="F156" s="97"/>
      <c r="G156" s="97"/>
      <c r="H156" s="97"/>
    </row>
    <row r="157" spans="1:8" x14ac:dyDescent="0.2">
      <c r="A157" s="97"/>
      <c r="B157" s="97"/>
      <c r="C157" s="97"/>
      <c r="D157" s="97"/>
      <c r="E157" s="97"/>
      <c r="F157" s="97"/>
      <c r="G157" s="97"/>
      <c r="H157" s="97"/>
    </row>
    <row r="158" spans="1:8" x14ac:dyDescent="0.2">
      <c r="A158" s="97"/>
      <c r="B158" s="97"/>
      <c r="C158" s="97"/>
      <c r="D158" s="97"/>
      <c r="E158" s="97"/>
      <c r="F158" s="97"/>
      <c r="G158" s="97"/>
      <c r="H158" s="97"/>
    </row>
    <row r="159" spans="1:8" x14ac:dyDescent="0.2">
      <c r="A159" s="97"/>
      <c r="B159" s="97"/>
      <c r="C159" s="97"/>
      <c r="D159" s="97"/>
      <c r="E159" s="97"/>
      <c r="F159" s="97"/>
      <c r="G159" s="97"/>
      <c r="H159" s="97"/>
    </row>
    <row r="160" spans="1:8" x14ac:dyDescent="0.2">
      <c r="A160" s="97"/>
      <c r="B160" s="97"/>
      <c r="C160" s="97"/>
      <c r="D160" s="97"/>
      <c r="E160" s="97"/>
      <c r="F160" s="97"/>
      <c r="G160" s="97"/>
      <c r="H160" s="97"/>
    </row>
    <row r="161" spans="1:8" x14ac:dyDescent="0.2">
      <c r="A161" s="97"/>
      <c r="B161" s="97"/>
      <c r="C161" s="97"/>
      <c r="D161" s="97"/>
      <c r="E161" s="97"/>
      <c r="F161" s="97"/>
      <c r="G161" s="97"/>
      <c r="H161" s="97"/>
    </row>
    <row r="162" spans="1:8" x14ac:dyDescent="0.2">
      <c r="A162" s="97"/>
      <c r="B162" s="97"/>
      <c r="C162" s="97"/>
      <c r="D162" s="97"/>
      <c r="E162" s="97"/>
      <c r="F162" s="97"/>
      <c r="G162" s="97"/>
      <c r="H162" s="97"/>
    </row>
    <row r="163" spans="1:8" x14ac:dyDescent="0.2">
      <c r="A163" s="97"/>
      <c r="B163" s="97"/>
      <c r="C163" s="97"/>
      <c r="D163" s="97"/>
      <c r="E163" s="97"/>
      <c r="F163" s="97"/>
      <c r="G163" s="97"/>
      <c r="H163" s="97"/>
    </row>
    <row r="164" spans="1:8" x14ac:dyDescent="0.2">
      <c r="A164" s="97"/>
      <c r="B164" s="97"/>
      <c r="C164" s="97"/>
      <c r="D164" s="97"/>
      <c r="E164" s="97"/>
      <c r="F164" s="97"/>
      <c r="G164" s="97"/>
      <c r="H164" s="97"/>
    </row>
    <row r="165" spans="1:8" x14ac:dyDescent="0.2">
      <c r="A165" s="97"/>
      <c r="B165" s="97"/>
      <c r="C165" s="97"/>
      <c r="D165" s="97"/>
      <c r="E165" s="97"/>
      <c r="F165" s="97"/>
      <c r="G165" s="97"/>
      <c r="H165" s="97"/>
    </row>
    <row r="166" spans="1:8" x14ac:dyDescent="0.2">
      <c r="A166" s="97"/>
      <c r="B166" s="97"/>
      <c r="C166" s="97"/>
      <c r="D166" s="97"/>
      <c r="E166" s="97"/>
      <c r="F166" s="97"/>
      <c r="G166" s="97"/>
      <c r="H166" s="97"/>
    </row>
    <row r="167" spans="1:8" x14ac:dyDescent="0.2">
      <c r="A167" s="97"/>
      <c r="B167" s="97"/>
      <c r="C167" s="97"/>
      <c r="D167" s="97"/>
      <c r="E167" s="97"/>
      <c r="F167" s="97"/>
      <c r="G167" s="97"/>
      <c r="H167" s="97"/>
    </row>
    <row r="168" spans="1:8" x14ac:dyDescent="0.2">
      <c r="A168" s="97"/>
      <c r="B168" s="97"/>
      <c r="C168" s="97"/>
      <c r="D168" s="97"/>
      <c r="E168" s="97"/>
      <c r="F168" s="97"/>
      <c r="G168" s="97"/>
      <c r="H168" s="97"/>
    </row>
    <row r="169" spans="1:8" x14ac:dyDescent="0.2">
      <c r="A169" s="97"/>
      <c r="B169" s="97"/>
      <c r="C169" s="97"/>
      <c r="D169" s="97"/>
      <c r="E169" s="97"/>
      <c r="F169" s="97"/>
      <c r="G169" s="97"/>
      <c r="H169" s="97"/>
    </row>
    <row r="170" spans="1:8" x14ac:dyDescent="0.2">
      <c r="A170" s="97"/>
      <c r="B170" s="97"/>
      <c r="C170" s="97"/>
      <c r="D170" s="97"/>
      <c r="E170" s="97"/>
      <c r="F170" s="97"/>
      <c r="G170" s="97"/>
      <c r="H170" s="97"/>
    </row>
    <row r="171" spans="1:8" x14ac:dyDescent="0.2">
      <c r="A171" s="97"/>
      <c r="B171" s="97"/>
      <c r="C171" s="97"/>
      <c r="D171" s="97"/>
      <c r="E171" s="97"/>
      <c r="F171" s="97"/>
      <c r="G171" s="97"/>
      <c r="H171" s="97"/>
    </row>
    <row r="172" spans="1:8" x14ac:dyDescent="0.2">
      <c r="A172" s="97"/>
      <c r="B172" s="97"/>
      <c r="C172" s="97"/>
      <c r="D172" s="97"/>
      <c r="E172" s="97"/>
      <c r="F172" s="97"/>
      <c r="G172" s="97"/>
      <c r="H172" s="97"/>
    </row>
    <row r="173" spans="1:8" x14ac:dyDescent="0.2">
      <c r="A173" s="97"/>
      <c r="B173" s="97"/>
      <c r="C173" s="97"/>
      <c r="D173" s="97"/>
      <c r="E173" s="97"/>
      <c r="F173" s="97"/>
      <c r="G173" s="97"/>
      <c r="H173" s="97"/>
    </row>
    <row r="174" spans="1:8" x14ac:dyDescent="0.2">
      <c r="A174" s="97"/>
      <c r="B174" s="97"/>
      <c r="C174" s="97"/>
      <c r="D174" s="97"/>
      <c r="E174" s="97"/>
      <c r="F174" s="97"/>
      <c r="G174" s="97"/>
      <c r="H174" s="97"/>
    </row>
    <row r="175" spans="1:8" x14ac:dyDescent="0.2">
      <c r="A175" s="97"/>
      <c r="B175" s="97"/>
      <c r="C175" s="97"/>
      <c r="D175" s="97"/>
      <c r="E175" s="97"/>
      <c r="F175" s="97"/>
      <c r="G175" s="97"/>
      <c r="H175" s="97"/>
    </row>
    <row r="176" spans="1:8" x14ac:dyDescent="0.2">
      <c r="A176" s="97"/>
      <c r="B176" s="97"/>
      <c r="C176" s="97"/>
      <c r="D176" s="97"/>
      <c r="E176" s="97"/>
      <c r="F176" s="97"/>
      <c r="G176" s="97"/>
      <c r="H176" s="97"/>
    </row>
    <row r="177" spans="1:8" x14ac:dyDescent="0.2">
      <c r="A177" s="97"/>
      <c r="B177" s="97"/>
      <c r="C177" s="97"/>
      <c r="D177" s="97"/>
      <c r="E177" s="97"/>
      <c r="F177" s="97"/>
      <c r="G177" s="97"/>
      <c r="H177" s="97"/>
    </row>
    <row r="178" spans="1:8" x14ac:dyDescent="0.2">
      <c r="A178" s="97"/>
      <c r="B178" s="97"/>
      <c r="C178" s="97"/>
      <c r="D178" s="97"/>
      <c r="E178" s="97"/>
      <c r="F178" s="97"/>
      <c r="G178" s="97"/>
      <c r="H178" s="97"/>
    </row>
    <row r="179" spans="1:8" x14ac:dyDescent="0.2">
      <c r="A179" s="97"/>
      <c r="B179" s="97"/>
      <c r="C179" s="97"/>
      <c r="D179" s="97"/>
      <c r="E179" s="97"/>
      <c r="F179" s="97"/>
      <c r="G179" s="97"/>
      <c r="H179" s="97"/>
    </row>
    <row r="180" spans="1:8" x14ac:dyDescent="0.2">
      <c r="A180" s="97"/>
      <c r="B180" s="97"/>
      <c r="C180" s="97"/>
      <c r="D180" s="97"/>
      <c r="E180" s="97"/>
      <c r="F180" s="97"/>
      <c r="G180" s="97"/>
      <c r="H180" s="97"/>
    </row>
    <row r="181" spans="1:8" x14ac:dyDescent="0.2">
      <c r="A181" s="97"/>
      <c r="B181" s="97"/>
      <c r="C181" s="97"/>
      <c r="D181" s="97"/>
      <c r="E181" s="97"/>
      <c r="F181" s="97"/>
      <c r="G181" s="97"/>
      <c r="H181" s="97"/>
    </row>
    <row r="182" spans="1:8" x14ac:dyDescent="0.2">
      <c r="A182" s="97"/>
      <c r="B182" s="97"/>
      <c r="C182" s="97"/>
      <c r="D182" s="97"/>
      <c r="E182" s="97"/>
      <c r="F182" s="97"/>
      <c r="G182" s="97"/>
      <c r="H182" s="97"/>
    </row>
    <row r="183" spans="1:8" x14ac:dyDescent="0.2">
      <c r="A183" s="97"/>
      <c r="B183" s="97"/>
      <c r="C183" s="97"/>
      <c r="D183" s="97"/>
      <c r="E183" s="97"/>
      <c r="F183" s="97"/>
      <c r="G183" s="97"/>
      <c r="H183" s="97"/>
    </row>
    <row r="184" spans="1:8" x14ac:dyDescent="0.2">
      <c r="A184" s="97"/>
      <c r="B184" s="97"/>
      <c r="C184" s="97"/>
      <c r="D184" s="97"/>
      <c r="E184" s="97"/>
      <c r="F184" s="97"/>
      <c r="G184" s="97"/>
      <c r="H184" s="97"/>
    </row>
    <row r="185" spans="1:8" x14ac:dyDescent="0.2">
      <c r="A185" s="97"/>
      <c r="B185" s="97"/>
      <c r="C185" s="97"/>
      <c r="D185" s="97"/>
      <c r="E185" s="97"/>
      <c r="F185" s="97"/>
      <c r="G185" s="97"/>
      <c r="H185" s="97"/>
    </row>
    <row r="186" spans="1:8" x14ac:dyDescent="0.2">
      <c r="A186" s="97"/>
      <c r="B186" s="97"/>
      <c r="C186" s="97"/>
      <c r="D186" s="97"/>
      <c r="E186" s="97"/>
      <c r="F186" s="97"/>
      <c r="G186" s="97"/>
      <c r="H186" s="97"/>
    </row>
    <row r="187" spans="1:8" x14ac:dyDescent="0.2">
      <c r="A187" s="97"/>
      <c r="B187" s="97"/>
      <c r="C187" s="97"/>
      <c r="D187" s="97"/>
      <c r="E187" s="97"/>
      <c r="F187" s="97"/>
      <c r="G187" s="97"/>
      <c r="H187" s="97"/>
    </row>
    <row r="188" spans="1:8" x14ac:dyDescent="0.2">
      <c r="A188" s="97"/>
      <c r="B188" s="97"/>
      <c r="C188" s="97"/>
      <c r="D188" s="97"/>
      <c r="E188" s="97"/>
      <c r="F188" s="97"/>
      <c r="G188" s="97"/>
      <c r="H188" s="97"/>
    </row>
    <row r="189" spans="1:8" x14ac:dyDescent="0.2">
      <c r="A189" s="97"/>
      <c r="B189" s="97"/>
      <c r="C189" s="97"/>
      <c r="D189" s="97"/>
      <c r="E189" s="97"/>
      <c r="F189" s="97"/>
      <c r="G189" s="97"/>
      <c r="H189" s="97"/>
    </row>
    <row r="190" spans="1:8" x14ac:dyDescent="0.2">
      <c r="A190" s="97"/>
      <c r="B190" s="97"/>
      <c r="C190" s="97"/>
      <c r="D190" s="97"/>
      <c r="E190" s="97"/>
      <c r="F190" s="97"/>
      <c r="G190" s="97"/>
      <c r="H190" s="97"/>
    </row>
    <row r="191" spans="1:8" x14ac:dyDescent="0.2">
      <c r="A191" s="97"/>
      <c r="B191" s="97"/>
      <c r="C191" s="97"/>
      <c r="D191" s="97"/>
      <c r="E191" s="97"/>
      <c r="F191" s="97"/>
      <c r="G191" s="97"/>
      <c r="H191" s="97"/>
    </row>
    <row r="192" spans="1:8" x14ac:dyDescent="0.2">
      <c r="A192" s="97"/>
      <c r="B192" s="97"/>
      <c r="C192" s="97"/>
      <c r="D192" s="97"/>
      <c r="E192" s="97"/>
      <c r="F192" s="97"/>
      <c r="G192" s="97"/>
      <c r="H192" s="97"/>
    </row>
    <row r="193" spans="1:8" x14ac:dyDescent="0.2">
      <c r="A193" s="97"/>
      <c r="B193" s="97"/>
      <c r="C193" s="97"/>
      <c r="D193" s="97"/>
      <c r="E193" s="97"/>
      <c r="F193" s="97"/>
      <c r="G193" s="97"/>
      <c r="H193" s="97"/>
    </row>
    <row r="194" spans="1:8" x14ac:dyDescent="0.2">
      <c r="A194" s="97"/>
      <c r="B194" s="97"/>
      <c r="C194" s="97"/>
      <c r="D194" s="97"/>
      <c r="E194" s="97"/>
      <c r="F194" s="97"/>
      <c r="G194" s="97"/>
      <c r="H194" s="97"/>
    </row>
    <row r="195" spans="1:8" x14ac:dyDescent="0.2">
      <c r="A195" s="97"/>
      <c r="B195" s="97"/>
      <c r="C195" s="97"/>
      <c r="D195" s="97"/>
      <c r="E195" s="97"/>
      <c r="F195" s="97"/>
      <c r="G195" s="97"/>
      <c r="H195" s="97"/>
    </row>
    <row r="196" spans="1:8" x14ac:dyDescent="0.2">
      <c r="A196" s="97"/>
      <c r="B196" s="97"/>
      <c r="C196" s="97"/>
      <c r="D196" s="97"/>
      <c r="E196" s="97"/>
      <c r="F196" s="97"/>
      <c r="G196" s="97"/>
      <c r="H196" s="97"/>
    </row>
    <row r="197" spans="1:8" x14ac:dyDescent="0.2">
      <c r="A197" s="97"/>
      <c r="B197" s="97"/>
      <c r="C197" s="97"/>
      <c r="D197" s="97"/>
      <c r="E197" s="97"/>
      <c r="F197" s="97"/>
      <c r="G197" s="97"/>
      <c r="H197" s="97"/>
    </row>
    <row r="198" spans="1:8" x14ac:dyDescent="0.2">
      <c r="A198" s="97"/>
      <c r="B198" s="97"/>
      <c r="C198" s="97"/>
      <c r="D198" s="97"/>
      <c r="E198" s="97"/>
      <c r="F198" s="97"/>
      <c r="G198" s="97"/>
      <c r="H198" s="97"/>
    </row>
    <row r="199" spans="1:8" x14ac:dyDescent="0.2">
      <c r="A199" s="97"/>
      <c r="B199" s="97"/>
      <c r="C199" s="97"/>
      <c r="D199" s="97"/>
      <c r="E199" s="97"/>
      <c r="F199" s="97"/>
      <c r="G199" s="97"/>
      <c r="H199" s="97"/>
    </row>
    <row r="200" spans="1:8" x14ac:dyDescent="0.2">
      <c r="A200" s="97"/>
      <c r="B200" s="97"/>
      <c r="C200" s="97"/>
      <c r="D200" s="97"/>
      <c r="E200" s="97"/>
      <c r="F200" s="97"/>
      <c r="G200" s="97"/>
      <c r="H200" s="97"/>
    </row>
    <row r="201" spans="1:8" x14ac:dyDescent="0.2">
      <c r="A201" s="97"/>
      <c r="B201" s="97"/>
      <c r="C201" s="97"/>
      <c r="D201" s="97"/>
      <c r="E201" s="97"/>
      <c r="F201" s="97"/>
      <c r="G201" s="97"/>
      <c r="H201" s="97"/>
    </row>
    <row r="202" spans="1:8" x14ac:dyDescent="0.2">
      <c r="A202" s="97"/>
      <c r="B202" s="97"/>
      <c r="C202" s="97"/>
      <c r="D202" s="97"/>
      <c r="E202" s="97"/>
      <c r="F202" s="97"/>
      <c r="G202" s="97"/>
      <c r="H202" s="97"/>
    </row>
    <row r="203" spans="1:8" x14ac:dyDescent="0.2">
      <c r="A203" s="97"/>
      <c r="B203" s="97"/>
      <c r="C203" s="97"/>
      <c r="D203" s="97"/>
      <c r="E203" s="97"/>
      <c r="F203" s="97"/>
      <c r="G203" s="97"/>
      <c r="H203" s="97"/>
    </row>
    <row r="204" spans="1:8" x14ac:dyDescent="0.2">
      <c r="A204" s="97"/>
      <c r="B204" s="97"/>
      <c r="C204" s="97"/>
      <c r="D204" s="97"/>
      <c r="E204" s="97"/>
      <c r="F204" s="97"/>
      <c r="G204" s="97"/>
      <c r="H204" s="97"/>
    </row>
    <row r="205" spans="1:8" x14ac:dyDescent="0.2">
      <c r="A205" s="97"/>
      <c r="B205" s="97"/>
      <c r="C205" s="97"/>
      <c r="D205" s="97"/>
      <c r="E205" s="97"/>
      <c r="F205" s="97"/>
      <c r="G205" s="97"/>
      <c r="H205" s="97"/>
    </row>
    <row r="206" spans="1:8" x14ac:dyDescent="0.2">
      <c r="A206" s="97"/>
      <c r="B206" s="97"/>
      <c r="C206" s="97"/>
      <c r="D206" s="97"/>
      <c r="E206" s="97"/>
      <c r="F206" s="97"/>
      <c r="G206" s="97"/>
      <c r="H206" s="97"/>
    </row>
    <row r="207" spans="1:8" x14ac:dyDescent="0.2">
      <c r="A207" s="97"/>
      <c r="B207" s="97"/>
      <c r="C207" s="97"/>
      <c r="D207" s="97"/>
      <c r="E207" s="97"/>
      <c r="F207" s="97"/>
      <c r="G207" s="97"/>
      <c r="H207" s="97"/>
    </row>
    <row r="208" spans="1:8" x14ac:dyDescent="0.2">
      <c r="A208" s="97"/>
      <c r="B208" s="97"/>
      <c r="C208" s="97"/>
      <c r="D208" s="97"/>
      <c r="E208" s="97"/>
      <c r="F208" s="97"/>
      <c r="G208" s="97"/>
      <c r="H208" s="97"/>
    </row>
    <row r="209" spans="1:8" x14ac:dyDescent="0.2">
      <c r="A209" s="97"/>
      <c r="B209" s="97"/>
      <c r="C209" s="97"/>
      <c r="D209" s="97"/>
      <c r="E209" s="97"/>
      <c r="F209" s="97"/>
      <c r="G209" s="97"/>
      <c r="H209" s="97"/>
    </row>
    <row r="210" spans="1:8" x14ac:dyDescent="0.2">
      <c r="A210" s="97"/>
      <c r="B210" s="97"/>
      <c r="C210" s="97"/>
      <c r="D210" s="97"/>
      <c r="E210" s="97"/>
      <c r="F210" s="97"/>
      <c r="G210" s="97"/>
      <c r="H210" s="97"/>
    </row>
    <row r="211" spans="1:8" x14ac:dyDescent="0.2">
      <c r="A211" s="97"/>
      <c r="B211" s="97"/>
      <c r="C211" s="97"/>
      <c r="D211" s="97"/>
      <c r="E211" s="97"/>
      <c r="F211" s="97"/>
      <c r="G211" s="97"/>
      <c r="H211" s="97"/>
    </row>
    <row r="212" spans="1:8" x14ac:dyDescent="0.2">
      <c r="A212" s="97"/>
      <c r="B212" s="97"/>
      <c r="C212" s="97"/>
      <c r="D212" s="97"/>
      <c r="E212" s="97"/>
      <c r="F212" s="97"/>
      <c r="G212" s="97"/>
      <c r="H212" s="97"/>
    </row>
    <row r="213" spans="1:8" x14ac:dyDescent="0.2">
      <c r="A213" s="97"/>
      <c r="B213" s="97"/>
      <c r="C213" s="97"/>
      <c r="D213" s="97"/>
      <c r="E213" s="97"/>
      <c r="F213" s="97"/>
      <c r="G213" s="97"/>
      <c r="H213" s="97"/>
    </row>
    <row r="214" spans="1:8" x14ac:dyDescent="0.2">
      <c r="A214" s="97"/>
      <c r="B214" s="97"/>
      <c r="C214" s="97"/>
      <c r="D214" s="97"/>
      <c r="E214" s="97"/>
      <c r="F214" s="97"/>
      <c r="G214" s="97"/>
      <c r="H214" s="97"/>
    </row>
    <row r="215" spans="1:8" x14ac:dyDescent="0.2">
      <c r="A215" s="97"/>
      <c r="B215" s="97"/>
      <c r="C215" s="97"/>
      <c r="D215" s="97"/>
      <c r="E215" s="97"/>
      <c r="F215" s="97"/>
      <c r="G215" s="97"/>
      <c r="H215" s="97"/>
    </row>
    <row r="216" spans="1:8" x14ac:dyDescent="0.2">
      <c r="A216" s="97"/>
      <c r="B216" s="97"/>
      <c r="C216" s="97"/>
      <c r="D216" s="97"/>
      <c r="E216" s="97"/>
      <c r="F216" s="97"/>
      <c r="G216" s="97"/>
      <c r="H216" s="97"/>
    </row>
    <row r="217" spans="1:8" x14ac:dyDescent="0.2">
      <c r="A217" s="97"/>
      <c r="B217" s="97"/>
      <c r="C217" s="97"/>
      <c r="D217" s="97"/>
      <c r="E217" s="97"/>
      <c r="F217" s="97"/>
      <c r="G217" s="97"/>
      <c r="H217" s="97"/>
    </row>
    <row r="218" spans="1:8" x14ac:dyDescent="0.2">
      <c r="A218" s="97"/>
      <c r="B218" s="97"/>
      <c r="C218" s="97"/>
      <c r="D218" s="97"/>
      <c r="E218" s="97"/>
      <c r="F218" s="97"/>
      <c r="G218" s="97"/>
      <c r="H218" s="97"/>
    </row>
    <row r="219" spans="1:8" x14ac:dyDescent="0.2">
      <c r="A219" s="97"/>
      <c r="B219" s="97"/>
      <c r="C219" s="97"/>
      <c r="D219" s="97"/>
      <c r="E219" s="97"/>
      <c r="F219" s="97"/>
      <c r="G219" s="97"/>
      <c r="H219" s="97"/>
    </row>
    <row r="220" spans="1:8" x14ac:dyDescent="0.2">
      <c r="A220" s="97"/>
      <c r="B220" s="97"/>
      <c r="C220" s="97"/>
      <c r="D220" s="97"/>
      <c r="E220" s="97"/>
      <c r="F220" s="97"/>
      <c r="G220" s="97"/>
      <c r="H220" s="97"/>
    </row>
    <row r="221" spans="1:8" x14ac:dyDescent="0.2">
      <c r="A221" s="97"/>
      <c r="B221" s="97"/>
      <c r="C221" s="97"/>
      <c r="D221" s="97"/>
      <c r="E221" s="97"/>
      <c r="F221" s="97"/>
      <c r="G221" s="97"/>
      <c r="H221" s="97"/>
    </row>
    <row r="222" spans="1:8" x14ac:dyDescent="0.2">
      <c r="A222" s="97"/>
      <c r="B222" s="97"/>
      <c r="C222" s="97"/>
      <c r="D222" s="97"/>
      <c r="E222" s="97"/>
      <c r="F222" s="97"/>
      <c r="G222" s="97"/>
      <c r="H222" s="97"/>
    </row>
    <row r="223" spans="1:8" x14ac:dyDescent="0.2">
      <c r="A223" s="97"/>
      <c r="B223" s="97"/>
      <c r="C223" s="97"/>
      <c r="D223" s="97"/>
      <c r="E223" s="97"/>
      <c r="F223" s="97"/>
      <c r="G223" s="97"/>
      <c r="H223" s="97"/>
    </row>
    <row r="224" spans="1:8" x14ac:dyDescent="0.2">
      <c r="A224" s="97"/>
      <c r="B224" s="97"/>
      <c r="C224" s="97"/>
      <c r="D224" s="97"/>
      <c r="E224" s="97"/>
      <c r="F224" s="97"/>
      <c r="G224" s="97"/>
      <c r="H224" s="97"/>
    </row>
    <row r="225" spans="1:8" x14ac:dyDescent="0.2">
      <c r="A225" s="97"/>
      <c r="B225" s="97"/>
      <c r="C225" s="97"/>
      <c r="D225" s="97"/>
      <c r="E225" s="97"/>
      <c r="F225" s="97"/>
      <c r="G225" s="97"/>
      <c r="H225" s="97"/>
    </row>
    <row r="226" spans="1:8" x14ac:dyDescent="0.2">
      <c r="A226" s="97"/>
      <c r="B226" s="97"/>
      <c r="C226" s="97"/>
      <c r="D226" s="97"/>
      <c r="E226" s="97"/>
      <c r="F226" s="97"/>
      <c r="G226" s="97"/>
      <c r="H226" s="97"/>
    </row>
    <row r="227" spans="1:8" x14ac:dyDescent="0.2">
      <c r="A227" s="97"/>
      <c r="B227" s="97"/>
      <c r="C227" s="97"/>
      <c r="D227" s="97"/>
      <c r="E227" s="97"/>
      <c r="F227" s="97"/>
      <c r="G227" s="97"/>
      <c r="H227" s="97"/>
    </row>
    <row r="228" spans="1:8" x14ac:dyDescent="0.2">
      <c r="A228" s="97"/>
      <c r="B228" s="97"/>
      <c r="C228" s="97"/>
      <c r="D228" s="97"/>
      <c r="E228" s="97"/>
      <c r="F228" s="97"/>
      <c r="G228" s="97"/>
      <c r="H228" s="97"/>
    </row>
    <row r="229" spans="1:8" x14ac:dyDescent="0.2">
      <c r="A229" s="97"/>
      <c r="B229" s="97"/>
      <c r="C229" s="97"/>
      <c r="D229" s="97"/>
      <c r="E229" s="97"/>
      <c r="F229" s="97"/>
      <c r="G229" s="97"/>
      <c r="H229" s="97"/>
    </row>
    <row r="230" spans="1:8" x14ac:dyDescent="0.2">
      <c r="A230" s="97"/>
      <c r="B230" s="97"/>
      <c r="C230" s="97"/>
      <c r="D230" s="97"/>
      <c r="E230" s="97"/>
      <c r="F230" s="97"/>
      <c r="G230" s="97"/>
      <c r="H230" s="97"/>
    </row>
    <row r="231" spans="1:8" x14ac:dyDescent="0.2">
      <c r="A231" s="97"/>
      <c r="B231" s="97"/>
      <c r="C231" s="97"/>
      <c r="D231" s="97"/>
      <c r="E231" s="97"/>
      <c r="F231" s="97"/>
      <c r="G231" s="97"/>
      <c r="H231" s="97"/>
    </row>
    <row r="232" spans="1:8" x14ac:dyDescent="0.2">
      <c r="A232" s="97"/>
      <c r="B232" s="97"/>
      <c r="C232" s="97"/>
      <c r="D232" s="97"/>
      <c r="E232" s="97"/>
      <c r="F232" s="97"/>
      <c r="G232" s="97"/>
      <c r="H232" s="97"/>
    </row>
    <row r="233" spans="1:8" x14ac:dyDescent="0.2">
      <c r="A233" s="97"/>
      <c r="B233" s="97"/>
      <c r="C233" s="97"/>
      <c r="D233" s="97"/>
      <c r="E233" s="97"/>
      <c r="F233" s="97"/>
      <c r="G233" s="97"/>
      <c r="H233" s="97"/>
    </row>
    <row r="234" spans="1:8" x14ac:dyDescent="0.2">
      <c r="A234" s="97"/>
      <c r="B234" s="97"/>
      <c r="C234" s="97"/>
      <c r="D234" s="97"/>
      <c r="E234" s="97"/>
      <c r="F234" s="97"/>
      <c r="G234" s="97"/>
      <c r="H234" s="97"/>
    </row>
    <row r="235" spans="1:8" x14ac:dyDescent="0.2">
      <c r="A235" s="97"/>
      <c r="B235" s="97"/>
      <c r="C235" s="97"/>
      <c r="D235" s="97"/>
      <c r="E235" s="97"/>
      <c r="F235" s="97"/>
      <c r="G235" s="97"/>
      <c r="H235" s="97"/>
    </row>
    <row r="236" spans="1:8" x14ac:dyDescent="0.2">
      <c r="A236" s="97"/>
      <c r="B236" s="97"/>
      <c r="C236" s="97"/>
      <c r="D236" s="97"/>
      <c r="E236" s="97"/>
      <c r="F236" s="97"/>
      <c r="G236" s="97"/>
      <c r="H236" s="97"/>
    </row>
    <row r="237" spans="1:8" x14ac:dyDescent="0.2">
      <c r="A237" s="97"/>
      <c r="B237" s="97"/>
      <c r="C237" s="97"/>
      <c r="D237" s="97"/>
      <c r="E237" s="97"/>
      <c r="F237" s="97"/>
      <c r="G237" s="97"/>
      <c r="H237" s="97"/>
    </row>
    <row r="238" spans="1:8" x14ac:dyDescent="0.2">
      <c r="A238" s="97"/>
      <c r="B238" s="97"/>
      <c r="C238" s="97"/>
      <c r="D238" s="97"/>
      <c r="E238" s="97"/>
      <c r="F238" s="97"/>
      <c r="G238" s="97"/>
      <c r="H238" s="97"/>
    </row>
    <row r="239" spans="1:8" x14ac:dyDescent="0.2">
      <c r="A239" s="97"/>
      <c r="B239" s="97"/>
      <c r="C239" s="97"/>
      <c r="D239" s="97"/>
      <c r="E239" s="97"/>
      <c r="F239" s="97"/>
      <c r="G239" s="97"/>
      <c r="H239" s="97"/>
    </row>
    <row r="240" spans="1:8" x14ac:dyDescent="0.2">
      <c r="A240" s="97"/>
      <c r="B240" s="97"/>
      <c r="C240" s="97"/>
      <c r="D240" s="97"/>
      <c r="E240" s="97"/>
      <c r="F240" s="97"/>
      <c r="G240" s="97"/>
      <c r="H240" s="97"/>
    </row>
    <row r="241" spans="1:8" x14ac:dyDescent="0.2">
      <c r="A241" s="97"/>
      <c r="B241" s="97"/>
      <c r="C241" s="97"/>
      <c r="D241" s="97"/>
      <c r="E241" s="97"/>
      <c r="F241" s="97"/>
      <c r="G241" s="97"/>
      <c r="H241" s="97"/>
    </row>
    <row r="242" spans="1:8" x14ac:dyDescent="0.2">
      <c r="A242" s="97"/>
      <c r="B242" s="97"/>
      <c r="C242" s="97"/>
      <c r="D242" s="97"/>
      <c r="E242" s="97"/>
      <c r="F242" s="97"/>
      <c r="G242" s="97"/>
      <c r="H242" s="97"/>
    </row>
    <row r="243" spans="1:8" x14ac:dyDescent="0.2">
      <c r="A243" s="97"/>
      <c r="B243" s="97"/>
      <c r="C243" s="97"/>
      <c r="D243" s="97"/>
      <c r="E243" s="97"/>
      <c r="F243" s="97"/>
      <c r="G243" s="97"/>
      <c r="H243" s="97"/>
    </row>
    <row r="244" spans="1:8" x14ac:dyDescent="0.2">
      <c r="A244" s="97"/>
      <c r="B244" s="97"/>
      <c r="C244" s="97"/>
      <c r="D244" s="97"/>
      <c r="E244" s="97"/>
      <c r="F244" s="97"/>
      <c r="G244" s="97"/>
      <c r="H244" s="97"/>
    </row>
    <row r="245" spans="1:8" x14ac:dyDescent="0.2">
      <c r="A245" s="97"/>
      <c r="B245" s="97"/>
      <c r="C245" s="97"/>
      <c r="D245" s="97"/>
      <c r="E245" s="97"/>
      <c r="F245" s="97"/>
      <c r="G245" s="97"/>
      <c r="H245" s="97"/>
    </row>
    <row r="246" spans="1:8" x14ac:dyDescent="0.2">
      <c r="A246" s="97"/>
      <c r="B246" s="97"/>
      <c r="C246" s="97"/>
      <c r="D246" s="97"/>
      <c r="E246" s="97"/>
      <c r="F246" s="97"/>
      <c r="G246" s="97"/>
      <c r="H246" s="97"/>
    </row>
    <row r="247" spans="1:8" x14ac:dyDescent="0.2">
      <c r="A247" s="97"/>
      <c r="B247" s="97"/>
      <c r="C247" s="97"/>
      <c r="D247" s="97"/>
      <c r="E247" s="97"/>
      <c r="F247" s="97"/>
      <c r="G247" s="97"/>
      <c r="H247" s="97"/>
    </row>
    <row r="248" spans="1:8" x14ac:dyDescent="0.2">
      <c r="A248" s="97"/>
      <c r="B248" s="97"/>
      <c r="C248" s="97"/>
      <c r="D248" s="97"/>
      <c r="E248" s="97"/>
      <c r="F248" s="97"/>
      <c r="G248" s="97"/>
      <c r="H248" s="97"/>
    </row>
    <row r="249" spans="1:8" x14ac:dyDescent="0.2">
      <c r="A249" s="97"/>
      <c r="B249" s="97"/>
      <c r="C249" s="97"/>
      <c r="D249" s="97"/>
      <c r="E249" s="97"/>
      <c r="F249" s="97"/>
      <c r="G249" s="97"/>
      <c r="H249" s="97"/>
    </row>
    <row r="250" spans="1:8" x14ac:dyDescent="0.2">
      <c r="A250" s="97"/>
      <c r="B250" s="97"/>
      <c r="C250" s="97"/>
      <c r="D250" s="97"/>
      <c r="E250" s="97"/>
      <c r="F250" s="97"/>
      <c r="G250" s="97"/>
      <c r="H250" s="97"/>
    </row>
    <row r="251" spans="1:8" x14ac:dyDescent="0.2">
      <c r="A251" s="97"/>
      <c r="B251" s="97"/>
      <c r="C251" s="97"/>
      <c r="D251" s="97"/>
      <c r="E251" s="97"/>
      <c r="F251" s="97"/>
      <c r="G251" s="97"/>
      <c r="H251" s="97"/>
    </row>
    <row r="252" spans="1:8" x14ac:dyDescent="0.2">
      <c r="A252" s="97"/>
      <c r="B252" s="97"/>
      <c r="C252" s="97"/>
      <c r="D252" s="97"/>
      <c r="E252" s="97"/>
      <c r="F252" s="97"/>
      <c r="G252" s="97"/>
      <c r="H252" s="97"/>
    </row>
    <row r="253" spans="1:8" x14ac:dyDescent="0.2">
      <c r="A253" s="97"/>
      <c r="B253" s="97"/>
      <c r="C253" s="97"/>
      <c r="D253" s="97"/>
      <c r="E253" s="97"/>
      <c r="F253" s="97"/>
      <c r="G253" s="97"/>
      <c r="H253" s="97"/>
    </row>
    <row r="254" spans="1:8" x14ac:dyDescent="0.2">
      <c r="A254" s="97"/>
      <c r="B254" s="97"/>
      <c r="C254" s="97"/>
      <c r="D254" s="97"/>
      <c r="E254" s="97"/>
      <c r="F254" s="97"/>
      <c r="G254" s="97"/>
      <c r="H254" s="97"/>
    </row>
    <row r="255" spans="1:8" x14ac:dyDescent="0.2">
      <c r="A255" s="97"/>
      <c r="B255" s="97"/>
      <c r="C255" s="97"/>
      <c r="D255" s="97"/>
      <c r="E255" s="97"/>
      <c r="F255" s="97"/>
      <c r="G255" s="97"/>
      <c r="H255" s="97"/>
    </row>
    <row r="256" spans="1:8" x14ac:dyDescent="0.2">
      <c r="A256" s="97"/>
      <c r="B256" s="97"/>
      <c r="C256" s="97"/>
      <c r="D256" s="97"/>
      <c r="E256" s="97"/>
      <c r="F256" s="97"/>
      <c r="G256" s="97"/>
      <c r="H256" s="97"/>
    </row>
    <row r="257" spans="1:8" x14ac:dyDescent="0.2">
      <c r="A257" s="97"/>
      <c r="B257" s="97"/>
      <c r="C257" s="97"/>
      <c r="D257" s="97"/>
      <c r="E257" s="97"/>
      <c r="F257" s="97"/>
      <c r="G257" s="97"/>
      <c r="H257" s="97"/>
    </row>
    <row r="258" spans="1:8" x14ac:dyDescent="0.2">
      <c r="A258" s="97"/>
      <c r="B258" s="97"/>
      <c r="C258" s="97"/>
      <c r="D258" s="97"/>
      <c r="E258" s="97"/>
      <c r="F258" s="97"/>
      <c r="G258" s="97"/>
      <c r="H258" s="97"/>
    </row>
    <row r="259" spans="1:8" x14ac:dyDescent="0.2">
      <c r="A259" s="97"/>
      <c r="B259" s="97"/>
      <c r="C259" s="97"/>
      <c r="D259" s="97"/>
      <c r="E259" s="97"/>
      <c r="F259" s="97"/>
      <c r="G259" s="97"/>
      <c r="H259" s="97"/>
    </row>
    <row r="260" spans="1:8" x14ac:dyDescent="0.2">
      <c r="A260" s="97"/>
      <c r="B260" s="97"/>
      <c r="C260" s="97"/>
      <c r="D260" s="97"/>
      <c r="E260" s="97"/>
      <c r="F260" s="97"/>
      <c r="G260" s="97"/>
      <c r="H260" s="97"/>
    </row>
    <row r="261" spans="1:8" x14ac:dyDescent="0.2">
      <c r="A261" s="97"/>
      <c r="B261" s="97"/>
      <c r="C261" s="97"/>
      <c r="D261" s="97"/>
      <c r="E261" s="97"/>
      <c r="F261" s="97"/>
      <c r="G261" s="97"/>
      <c r="H261" s="97"/>
    </row>
    <row r="262" spans="1:8" x14ac:dyDescent="0.2">
      <c r="A262" s="97"/>
      <c r="B262" s="97"/>
      <c r="C262" s="97"/>
      <c r="D262" s="97"/>
      <c r="E262" s="97"/>
      <c r="F262" s="97"/>
      <c r="G262" s="97"/>
      <c r="H262" s="97"/>
    </row>
    <row r="263" spans="1:8" x14ac:dyDescent="0.2">
      <c r="A263" s="97"/>
      <c r="B263" s="97"/>
      <c r="C263" s="97"/>
      <c r="D263" s="97"/>
      <c r="E263" s="97"/>
      <c r="F263" s="97"/>
      <c r="G263" s="97"/>
      <c r="H263" s="97"/>
    </row>
    <row r="264" spans="1:8" x14ac:dyDescent="0.2">
      <c r="A264" s="97"/>
      <c r="B264" s="97"/>
      <c r="C264" s="97"/>
      <c r="D264" s="97"/>
      <c r="E264" s="97"/>
      <c r="F264" s="97"/>
      <c r="G264" s="97"/>
      <c r="H264" s="97"/>
    </row>
    <row r="265" spans="1:8" x14ac:dyDescent="0.2">
      <c r="A265" s="97"/>
      <c r="B265" s="97"/>
      <c r="C265" s="97"/>
      <c r="D265" s="97"/>
      <c r="E265" s="97"/>
      <c r="F265" s="97"/>
      <c r="G265" s="97"/>
      <c r="H265" s="97"/>
    </row>
    <row r="266" spans="1:8" x14ac:dyDescent="0.2">
      <c r="A266" s="97"/>
      <c r="B266" s="97"/>
      <c r="C266" s="97"/>
      <c r="D266" s="97"/>
      <c r="E266" s="97"/>
      <c r="F266" s="97"/>
      <c r="G266" s="97"/>
      <c r="H266" s="97"/>
    </row>
    <row r="267" spans="1:8" x14ac:dyDescent="0.2">
      <c r="A267" s="97"/>
      <c r="B267" s="97"/>
      <c r="C267" s="97"/>
      <c r="D267" s="97"/>
      <c r="E267" s="97"/>
      <c r="F267" s="97"/>
      <c r="G267" s="97"/>
      <c r="H267" s="97"/>
    </row>
    <row r="268" spans="1:8" x14ac:dyDescent="0.2">
      <c r="A268" s="97"/>
      <c r="B268" s="97"/>
      <c r="C268" s="97"/>
      <c r="D268" s="97"/>
      <c r="E268" s="97"/>
      <c r="F268" s="97"/>
      <c r="G268" s="97"/>
      <c r="H268" s="97"/>
    </row>
    <row r="269" spans="1:8" x14ac:dyDescent="0.2">
      <c r="A269" s="97"/>
      <c r="B269" s="97"/>
      <c r="C269" s="97"/>
      <c r="D269" s="97"/>
      <c r="E269" s="97"/>
      <c r="F269" s="97"/>
      <c r="G269" s="97"/>
      <c r="H269" s="97"/>
    </row>
    <row r="270" spans="1:8" x14ac:dyDescent="0.2">
      <c r="A270" s="97"/>
      <c r="B270" s="97"/>
      <c r="C270" s="97"/>
      <c r="D270" s="97"/>
      <c r="E270" s="97"/>
      <c r="F270" s="97"/>
      <c r="G270" s="97"/>
      <c r="H270" s="97"/>
    </row>
    <row r="271" spans="1:8" x14ac:dyDescent="0.2">
      <c r="A271" s="97"/>
      <c r="B271" s="97"/>
      <c r="C271" s="97"/>
      <c r="D271" s="97"/>
      <c r="E271" s="97"/>
      <c r="F271" s="97"/>
      <c r="G271" s="97"/>
      <c r="H271" s="97"/>
    </row>
    <row r="272" spans="1:8" x14ac:dyDescent="0.2">
      <c r="A272" s="97"/>
      <c r="B272" s="97"/>
      <c r="C272" s="97"/>
      <c r="D272" s="97"/>
      <c r="E272" s="97"/>
      <c r="F272" s="97"/>
      <c r="G272" s="97"/>
      <c r="H272" s="97"/>
    </row>
    <row r="273" spans="1:8" x14ac:dyDescent="0.2">
      <c r="A273" s="97"/>
      <c r="B273" s="97"/>
      <c r="C273" s="97"/>
      <c r="D273" s="97"/>
      <c r="E273" s="97"/>
      <c r="F273" s="97"/>
      <c r="G273" s="97"/>
      <c r="H273" s="97"/>
    </row>
    <row r="274" spans="1:8" x14ac:dyDescent="0.2">
      <c r="A274" s="97"/>
      <c r="B274" s="97"/>
      <c r="C274" s="97"/>
      <c r="D274" s="97"/>
      <c r="E274" s="97"/>
      <c r="F274" s="97"/>
      <c r="G274" s="97"/>
      <c r="H274" s="97"/>
    </row>
    <row r="275" spans="1:8" x14ac:dyDescent="0.2">
      <c r="A275" s="97"/>
      <c r="B275" s="97"/>
      <c r="C275" s="97"/>
      <c r="D275" s="97"/>
      <c r="E275" s="97"/>
      <c r="F275" s="97"/>
      <c r="G275" s="97"/>
      <c r="H275" s="97"/>
    </row>
    <row r="276" spans="1:8" x14ac:dyDescent="0.2">
      <c r="A276" s="97"/>
      <c r="B276" s="97"/>
      <c r="C276" s="97"/>
      <c r="D276" s="97"/>
      <c r="E276" s="97"/>
      <c r="F276" s="97"/>
      <c r="G276" s="97"/>
      <c r="H276" s="97"/>
    </row>
    <row r="277" spans="1:8" x14ac:dyDescent="0.2">
      <c r="A277" s="97"/>
      <c r="B277" s="97"/>
      <c r="C277" s="97"/>
      <c r="D277" s="97"/>
      <c r="E277" s="97"/>
      <c r="F277" s="97"/>
      <c r="G277" s="97"/>
      <c r="H277" s="97"/>
    </row>
  </sheetData>
  <mergeCells count="7">
    <mergeCell ref="A8:E8"/>
    <mergeCell ref="A10:A12"/>
    <mergeCell ref="B10:B12"/>
    <mergeCell ref="C10:E10"/>
    <mergeCell ref="C11:C12"/>
    <mergeCell ref="D11:D12"/>
    <mergeCell ref="E11:E1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30"/>
  <sheetViews>
    <sheetView workbookViewId="0">
      <selection activeCell="C17" sqref="C17"/>
    </sheetView>
  </sheetViews>
  <sheetFormatPr defaultRowHeight="12.75" x14ac:dyDescent="0.2"/>
  <cols>
    <col min="1" max="1" width="4.5703125" customWidth="1"/>
    <col min="2" max="2" width="37.28515625" customWidth="1"/>
    <col min="3" max="3" width="14.28515625" customWidth="1"/>
    <col min="4" max="4" width="13.5703125" customWidth="1"/>
    <col min="5" max="5" width="14.28515625" customWidth="1"/>
    <col min="6" max="6" width="16.140625" customWidth="1"/>
    <col min="7" max="7" width="14.7109375" customWidth="1"/>
    <col min="257" max="257" width="4.5703125" customWidth="1"/>
    <col min="258" max="258" width="37.28515625" customWidth="1"/>
    <col min="259" max="259" width="14.28515625" customWidth="1"/>
    <col min="260" max="260" width="13.5703125" customWidth="1"/>
    <col min="261" max="261" width="14.28515625" customWidth="1"/>
    <col min="262" max="262" width="16.140625" customWidth="1"/>
    <col min="263" max="263" width="14.7109375" customWidth="1"/>
    <col min="513" max="513" width="4.5703125" customWidth="1"/>
    <col min="514" max="514" width="37.28515625" customWidth="1"/>
    <col min="515" max="515" width="14.28515625" customWidth="1"/>
    <col min="516" max="516" width="13.5703125" customWidth="1"/>
    <col min="517" max="517" width="14.28515625" customWidth="1"/>
    <col min="518" max="518" width="16.140625" customWidth="1"/>
    <col min="519" max="519" width="14.7109375" customWidth="1"/>
    <col min="769" max="769" width="4.5703125" customWidth="1"/>
    <col min="770" max="770" width="37.28515625" customWidth="1"/>
    <col min="771" max="771" width="14.28515625" customWidth="1"/>
    <col min="772" max="772" width="13.5703125" customWidth="1"/>
    <col min="773" max="773" width="14.28515625" customWidth="1"/>
    <col min="774" max="774" width="16.140625" customWidth="1"/>
    <col min="775" max="775" width="14.7109375" customWidth="1"/>
    <col min="1025" max="1025" width="4.5703125" customWidth="1"/>
    <col min="1026" max="1026" width="37.28515625" customWidth="1"/>
    <col min="1027" max="1027" width="14.28515625" customWidth="1"/>
    <col min="1028" max="1028" width="13.5703125" customWidth="1"/>
    <col min="1029" max="1029" width="14.28515625" customWidth="1"/>
    <col min="1030" max="1030" width="16.140625" customWidth="1"/>
    <col min="1031" max="1031" width="14.7109375" customWidth="1"/>
    <col min="1281" max="1281" width="4.5703125" customWidth="1"/>
    <col min="1282" max="1282" width="37.28515625" customWidth="1"/>
    <col min="1283" max="1283" width="14.28515625" customWidth="1"/>
    <col min="1284" max="1284" width="13.5703125" customWidth="1"/>
    <col min="1285" max="1285" width="14.28515625" customWidth="1"/>
    <col min="1286" max="1286" width="16.140625" customWidth="1"/>
    <col min="1287" max="1287" width="14.7109375" customWidth="1"/>
    <col min="1537" max="1537" width="4.5703125" customWidth="1"/>
    <col min="1538" max="1538" width="37.28515625" customWidth="1"/>
    <col min="1539" max="1539" width="14.28515625" customWidth="1"/>
    <col min="1540" max="1540" width="13.5703125" customWidth="1"/>
    <col min="1541" max="1541" width="14.28515625" customWidth="1"/>
    <col min="1542" max="1542" width="16.140625" customWidth="1"/>
    <col min="1543" max="1543" width="14.7109375" customWidth="1"/>
    <col min="1793" max="1793" width="4.5703125" customWidth="1"/>
    <col min="1794" max="1794" width="37.28515625" customWidth="1"/>
    <col min="1795" max="1795" width="14.28515625" customWidth="1"/>
    <col min="1796" max="1796" width="13.5703125" customWidth="1"/>
    <col min="1797" max="1797" width="14.28515625" customWidth="1"/>
    <col min="1798" max="1798" width="16.140625" customWidth="1"/>
    <col min="1799" max="1799" width="14.7109375" customWidth="1"/>
    <col min="2049" max="2049" width="4.5703125" customWidth="1"/>
    <col min="2050" max="2050" width="37.28515625" customWidth="1"/>
    <col min="2051" max="2051" width="14.28515625" customWidth="1"/>
    <col min="2052" max="2052" width="13.5703125" customWidth="1"/>
    <col min="2053" max="2053" width="14.28515625" customWidth="1"/>
    <col min="2054" max="2054" width="16.140625" customWidth="1"/>
    <col min="2055" max="2055" width="14.7109375" customWidth="1"/>
    <col min="2305" max="2305" width="4.5703125" customWidth="1"/>
    <col min="2306" max="2306" width="37.28515625" customWidth="1"/>
    <col min="2307" max="2307" width="14.28515625" customWidth="1"/>
    <col min="2308" max="2308" width="13.5703125" customWidth="1"/>
    <col min="2309" max="2309" width="14.28515625" customWidth="1"/>
    <col min="2310" max="2310" width="16.140625" customWidth="1"/>
    <col min="2311" max="2311" width="14.7109375" customWidth="1"/>
    <col min="2561" max="2561" width="4.5703125" customWidth="1"/>
    <col min="2562" max="2562" width="37.28515625" customWidth="1"/>
    <col min="2563" max="2563" width="14.28515625" customWidth="1"/>
    <col min="2564" max="2564" width="13.5703125" customWidth="1"/>
    <col min="2565" max="2565" width="14.28515625" customWidth="1"/>
    <col min="2566" max="2566" width="16.140625" customWidth="1"/>
    <col min="2567" max="2567" width="14.7109375" customWidth="1"/>
    <col min="2817" max="2817" width="4.5703125" customWidth="1"/>
    <col min="2818" max="2818" width="37.28515625" customWidth="1"/>
    <col min="2819" max="2819" width="14.28515625" customWidth="1"/>
    <col min="2820" max="2820" width="13.5703125" customWidth="1"/>
    <col min="2821" max="2821" width="14.28515625" customWidth="1"/>
    <col min="2822" max="2822" width="16.140625" customWidth="1"/>
    <col min="2823" max="2823" width="14.7109375" customWidth="1"/>
    <col min="3073" max="3073" width="4.5703125" customWidth="1"/>
    <col min="3074" max="3074" width="37.28515625" customWidth="1"/>
    <col min="3075" max="3075" width="14.28515625" customWidth="1"/>
    <col min="3076" max="3076" width="13.5703125" customWidth="1"/>
    <col min="3077" max="3077" width="14.28515625" customWidth="1"/>
    <col min="3078" max="3078" width="16.140625" customWidth="1"/>
    <col min="3079" max="3079" width="14.7109375" customWidth="1"/>
    <col min="3329" max="3329" width="4.5703125" customWidth="1"/>
    <col min="3330" max="3330" width="37.28515625" customWidth="1"/>
    <col min="3331" max="3331" width="14.28515625" customWidth="1"/>
    <col min="3332" max="3332" width="13.5703125" customWidth="1"/>
    <col min="3333" max="3333" width="14.28515625" customWidth="1"/>
    <col min="3334" max="3334" width="16.140625" customWidth="1"/>
    <col min="3335" max="3335" width="14.7109375" customWidth="1"/>
    <col min="3585" max="3585" width="4.5703125" customWidth="1"/>
    <col min="3586" max="3586" width="37.28515625" customWidth="1"/>
    <col min="3587" max="3587" width="14.28515625" customWidth="1"/>
    <col min="3588" max="3588" width="13.5703125" customWidth="1"/>
    <col min="3589" max="3589" width="14.28515625" customWidth="1"/>
    <col min="3590" max="3590" width="16.140625" customWidth="1"/>
    <col min="3591" max="3591" width="14.7109375" customWidth="1"/>
    <col min="3841" max="3841" width="4.5703125" customWidth="1"/>
    <col min="3842" max="3842" width="37.28515625" customWidth="1"/>
    <col min="3843" max="3843" width="14.28515625" customWidth="1"/>
    <col min="3844" max="3844" width="13.5703125" customWidth="1"/>
    <col min="3845" max="3845" width="14.28515625" customWidth="1"/>
    <col min="3846" max="3846" width="16.140625" customWidth="1"/>
    <col min="3847" max="3847" width="14.7109375" customWidth="1"/>
    <col min="4097" max="4097" width="4.5703125" customWidth="1"/>
    <col min="4098" max="4098" width="37.28515625" customWidth="1"/>
    <col min="4099" max="4099" width="14.28515625" customWidth="1"/>
    <col min="4100" max="4100" width="13.5703125" customWidth="1"/>
    <col min="4101" max="4101" width="14.28515625" customWidth="1"/>
    <col min="4102" max="4102" width="16.140625" customWidth="1"/>
    <col min="4103" max="4103" width="14.7109375" customWidth="1"/>
    <col min="4353" max="4353" width="4.5703125" customWidth="1"/>
    <col min="4354" max="4354" width="37.28515625" customWidth="1"/>
    <col min="4355" max="4355" width="14.28515625" customWidth="1"/>
    <col min="4356" max="4356" width="13.5703125" customWidth="1"/>
    <col min="4357" max="4357" width="14.28515625" customWidth="1"/>
    <col min="4358" max="4358" width="16.140625" customWidth="1"/>
    <col min="4359" max="4359" width="14.7109375" customWidth="1"/>
    <col min="4609" max="4609" width="4.5703125" customWidth="1"/>
    <col min="4610" max="4610" width="37.28515625" customWidth="1"/>
    <col min="4611" max="4611" width="14.28515625" customWidth="1"/>
    <col min="4612" max="4612" width="13.5703125" customWidth="1"/>
    <col min="4613" max="4613" width="14.28515625" customWidth="1"/>
    <col min="4614" max="4614" width="16.140625" customWidth="1"/>
    <col min="4615" max="4615" width="14.7109375" customWidth="1"/>
    <col min="4865" max="4865" width="4.5703125" customWidth="1"/>
    <col min="4866" max="4866" width="37.28515625" customWidth="1"/>
    <col min="4867" max="4867" width="14.28515625" customWidth="1"/>
    <col min="4868" max="4868" width="13.5703125" customWidth="1"/>
    <col min="4869" max="4869" width="14.28515625" customWidth="1"/>
    <col min="4870" max="4870" width="16.140625" customWidth="1"/>
    <col min="4871" max="4871" width="14.7109375" customWidth="1"/>
    <col min="5121" max="5121" width="4.5703125" customWidth="1"/>
    <col min="5122" max="5122" width="37.28515625" customWidth="1"/>
    <col min="5123" max="5123" width="14.28515625" customWidth="1"/>
    <col min="5124" max="5124" width="13.5703125" customWidth="1"/>
    <col min="5125" max="5125" width="14.28515625" customWidth="1"/>
    <col min="5126" max="5126" width="16.140625" customWidth="1"/>
    <col min="5127" max="5127" width="14.7109375" customWidth="1"/>
    <col min="5377" max="5377" width="4.5703125" customWidth="1"/>
    <col min="5378" max="5378" width="37.28515625" customWidth="1"/>
    <col min="5379" max="5379" width="14.28515625" customWidth="1"/>
    <col min="5380" max="5380" width="13.5703125" customWidth="1"/>
    <col min="5381" max="5381" width="14.28515625" customWidth="1"/>
    <col min="5382" max="5382" width="16.140625" customWidth="1"/>
    <col min="5383" max="5383" width="14.7109375" customWidth="1"/>
    <col min="5633" max="5633" width="4.5703125" customWidth="1"/>
    <col min="5634" max="5634" width="37.28515625" customWidth="1"/>
    <col min="5635" max="5635" width="14.28515625" customWidth="1"/>
    <col min="5636" max="5636" width="13.5703125" customWidth="1"/>
    <col min="5637" max="5637" width="14.28515625" customWidth="1"/>
    <col min="5638" max="5638" width="16.140625" customWidth="1"/>
    <col min="5639" max="5639" width="14.7109375" customWidth="1"/>
    <col min="5889" max="5889" width="4.5703125" customWidth="1"/>
    <col min="5890" max="5890" width="37.28515625" customWidth="1"/>
    <col min="5891" max="5891" width="14.28515625" customWidth="1"/>
    <col min="5892" max="5892" width="13.5703125" customWidth="1"/>
    <col min="5893" max="5893" width="14.28515625" customWidth="1"/>
    <col min="5894" max="5894" width="16.140625" customWidth="1"/>
    <col min="5895" max="5895" width="14.7109375" customWidth="1"/>
    <col min="6145" max="6145" width="4.5703125" customWidth="1"/>
    <col min="6146" max="6146" width="37.28515625" customWidth="1"/>
    <col min="6147" max="6147" width="14.28515625" customWidth="1"/>
    <col min="6148" max="6148" width="13.5703125" customWidth="1"/>
    <col min="6149" max="6149" width="14.28515625" customWidth="1"/>
    <col min="6150" max="6150" width="16.140625" customWidth="1"/>
    <col min="6151" max="6151" width="14.7109375" customWidth="1"/>
    <col min="6401" max="6401" width="4.5703125" customWidth="1"/>
    <col min="6402" max="6402" width="37.28515625" customWidth="1"/>
    <col min="6403" max="6403" width="14.28515625" customWidth="1"/>
    <col min="6404" max="6404" width="13.5703125" customWidth="1"/>
    <col min="6405" max="6405" width="14.28515625" customWidth="1"/>
    <col min="6406" max="6406" width="16.140625" customWidth="1"/>
    <col min="6407" max="6407" width="14.7109375" customWidth="1"/>
    <col min="6657" max="6657" width="4.5703125" customWidth="1"/>
    <col min="6658" max="6658" width="37.28515625" customWidth="1"/>
    <col min="6659" max="6659" width="14.28515625" customWidth="1"/>
    <col min="6660" max="6660" width="13.5703125" customWidth="1"/>
    <col min="6661" max="6661" width="14.28515625" customWidth="1"/>
    <col min="6662" max="6662" width="16.140625" customWidth="1"/>
    <col min="6663" max="6663" width="14.7109375" customWidth="1"/>
    <col min="6913" max="6913" width="4.5703125" customWidth="1"/>
    <col min="6914" max="6914" width="37.28515625" customWidth="1"/>
    <col min="6915" max="6915" width="14.28515625" customWidth="1"/>
    <col min="6916" max="6916" width="13.5703125" customWidth="1"/>
    <col min="6917" max="6917" width="14.28515625" customWidth="1"/>
    <col min="6918" max="6918" width="16.140625" customWidth="1"/>
    <col min="6919" max="6919" width="14.7109375" customWidth="1"/>
    <col min="7169" max="7169" width="4.5703125" customWidth="1"/>
    <col min="7170" max="7170" width="37.28515625" customWidth="1"/>
    <col min="7171" max="7171" width="14.28515625" customWidth="1"/>
    <col min="7172" max="7172" width="13.5703125" customWidth="1"/>
    <col min="7173" max="7173" width="14.28515625" customWidth="1"/>
    <col min="7174" max="7174" width="16.140625" customWidth="1"/>
    <col min="7175" max="7175" width="14.7109375" customWidth="1"/>
    <col min="7425" max="7425" width="4.5703125" customWidth="1"/>
    <col min="7426" max="7426" width="37.28515625" customWidth="1"/>
    <col min="7427" max="7427" width="14.28515625" customWidth="1"/>
    <col min="7428" max="7428" width="13.5703125" customWidth="1"/>
    <col min="7429" max="7429" width="14.28515625" customWidth="1"/>
    <col min="7430" max="7430" width="16.140625" customWidth="1"/>
    <col min="7431" max="7431" width="14.7109375" customWidth="1"/>
    <col min="7681" max="7681" width="4.5703125" customWidth="1"/>
    <col min="7682" max="7682" width="37.28515625" customWidth="1"/>
    <col min="7683" max="7683" width="14.28515625" customWidth="1"/>
    <col min="7684" max="7684" width="13.5703125" customWidth="1"/>
    <col min="7685" max="7685" width="14.28515625" customWidth="1"/>
    <col min="7686" max="7686" width="16.140625" customWidth="1"/>
    <col min="7687" max="7687" width="14.7109375" customWidth="1"/>
    <col min="7937" max="7937" width="4.5703125" customWidth="1"/>
    <col min="7938" max="7938" width="37.28515625" customWidth="1"/>
    <col min="7939" max="7939" width="14.28515625" customWidth="1"/>
    <col min="7940" max="7940" width="13.5703125" customWidth="1"/>
    <col min="7941" max="7941" width="14.28515625" customWidth="1"/>
    <col min="7942" max="7942" width="16.140625" customWidth="1"/>
    <col min="7943" max="7943" width="14.7109375" customWidth="1"/>
    <col min="8193" max="8193" width="4.5703125" customWidth="1"/>
    <col min="8194" max="8194" width="37.28515625" customWidth="1"/>
    <col min="8195" max="8195" width="14.28515625" customWidth="1"/>
    <col min="8196" max="8196" width="13.5703125" customWidth="1"/>
    <col min="8197" max="8197" width="14.28515625" customWidth="1"/>
    <col min="8198" max="8198" width="16.140625" customWidth="1"/>
    <col min="8199" max="8199" width="14.7109375" customWidth="1"/>
    <col min="8449" max="8449" width="4.5703125" customWidth="1"/>
    <col min="8450" max="8450" width="37.28515625" customWidth="1"/>
    <col min="8451" max="8451" width="14.28515625" customWidth="1"/>
    <col min="8452" max="8452" width="13.5703125" customWidth="1"/>
    <col min="8453" max="8453" width="14.28515625" customWidth="1"/>
    <col min="8454" max="8454" width="16.140625" customWidth="1"/>
    <col min="8455" max="8455" width="14.7109375" customWidth="1"/>
    <col min="8705" max="8705" width="4.5703125" customWidth="1"/>
    <col min="8706" max="8706" width="37.28515625" customWidth="1"/>
    <col min="8707" max="8707" width="14.28515625" customWidth="1"/>
    <col min="8708" max="8708" width="13.5703125" customWidth="1"/>
    <col min="8709" max="8709" width="14.28515625" customWidth="1"/>
    <col min="8710" max="8710" width="16.140625" customWidth="1"/>
    <col min="8711" max="8711" width="14.7109375" customWidth="1"/>
    <col min="8961" max="8961" width="4.5703125" customWidth="1"/>
    <col min="8962" max="8962" width="37.28515625" customWidth="1"/>
    <col min="8963" max="8963" width="14.28515625" customWidth="1"/>
    <col min="8964" max="8964" width="13.5703125" customWidth="1"/>
    <col min="8965" max="8965" width="14.28515625" customWidth="1"/>
    <col min="8966" max="8966" width="16.140625" customWidth="1"/>
    <col min="8967" max="8967" width="14.7109375" customWidth="1"/>
    <col min="9217" max="9217" width="4.5703125" customWidth="1"/>
    <col min="9218" max="9218" width="37.28515625" customWidth="1"/>
    <col min="9219" max="9219" width="14.28515625" customWidth="1"/>
    <col min="9220" max="9220" width="13.5703125" customWidth="1"/>
    <col min="9221" max="9221" width="14.28515625" customWidth="1"/>
    <col min="9222" max="9222" width="16.140625" customWidth="1"/>
    <col min="9223" max="9223" width="14.7109375" customWidth="1"/>
    <col min="9473" max="9473" width="4.5703125" customWidth="1"/>
    <col min="9474" max="9474" width="37.28515625" customWidth="1"/>
    <col min="9475" max="9475" width="14.28515625" customWidth="1"/>
    <col min="9476" max="9476" width="13.5703125" customWidth="1"/>
    <col min="9477" max="9477" width="14.28515625" customWidth="1"/>
    <col min="9478" max="9478" width="16.140625" customWidth="1"/>
    <col min="9479" max="9479" width="14.7109375" customWidth="1"/>
    <col min="9729" max="9729" width="4.5703125" customWidth="1"/>
    <col min="9730" max="9730" width="37.28515625" customWidth="1"/>
    <col min="9731" max="9731" width="14.28515625" customWidth="1"/>
    <col min="9732" max="9732" width="13.5703125" customWidth="1"/>
    <col min="9733" max="9733" width="14.28515625" customWidth="1"/>
    <col min="9734" max="9734" width="16.140625" customWidth="1"/>
    <col min="9735" max="9735" width="14.7109375" customWidth="1"/>
    <col min="9985" max="9985" width="4.5703125" customWidth="1"/>
    <col min="9986" max="9986" width="37.28515625" customWidth="1"/>
    <col min="9987" max="9987" width="14.28515625" customWidth="1"/>
    <col min="9988" max="9988" width="13.5703125" customWidth="1"/>
    <col min="9989" max="9989" width="14.28515625" customWidth="1"/>
    <col min="9990" max="9990" width="16.140625" customWidth="1"/>
    <col min="9991" max="9991" width="14.7109375" customWidth="1"/>
    <col min="10241" max="10241" width="4.5703125" customWidth="1"/>
    <col min="10242" max="10242" width="37.28515625" customWidth="1"/>
    <col min="10243" max="10243" width="14.28515625" customWidth="1"/>
    <col min="10244" max="10244" width="13.5703125" customWidth="1"/>
    <col min="10245" max="10245" width="14.28515625" customWidth="1"/>
    <col min="10246" max="10246" width="16.140625" customWidth="1"/>
    <col min="10247" max="10247" width="14.7109375" customWidth="1"/>
    <col min="10497" max="10497" width="4.5703125" customWidth="1"/>
    <col min="10498" max="10498" width="37.28515625" customWidth="1"/>
    <col min="10499" max="10499" width="14.28515625" customWidth="1"/>
    <col min="10500" max="10500" width="13.5703125" customWidth="1"/>
    <col min="10501" max="10501" width="14.28515625" customWidth="1"/>
    <col min="10502" max="10502" width="16.140625" customWidth="1"/>
    <col min="10503" max="10503" width="14.7109375" customWidth="1"/>
    <col min="10753" max="10753" width="4.5703125" customWidth="1"/>
    <col min="10754" max="10754" width="37.28515625" customWidth="1"/>
    <col min="10755" max="10755" width="14.28515625" customWidth="1"/>
    <col min="10756" max="10756" width="13.5703125" customWidth="1"/>
    <col min="10757" max="10757" width="14.28515625" customWidth="1"/>
    <col min="10758" max="10758" width="16.140625" customWidth="1"/>
    <col min="10759" max="10759" width="14.7109375" customWidth="1"/>
    <col min="11009" max="11009" width="4.5703125" customWidth="1"/>
    <col min="11010" max="11010" width="37.28515625" customWidth="1"/>
    <col min="11011" max="11011" width="14.28515625" customWidth="1"/>
    <col min="11012" max="11012" width="13.5703125" customWidth="1"/>
    <col min="11013" max="11013" width="14.28515625" customWidth="1"/>
    <col min="11014" max="11014" width="16.140625" customWidth="1"/>
    <col min="11015" max="11015" width="14.7109375" customWidth="1"/>
    <col min="11265" max="11265" width="4.5703125" customWidth="1"/>
    <col min="11266" max="11266" width="37.28515625" customWidth="1"/>
    <col min="11267" max="11267" width="14.28515625" customWidth="1"/>
    <col min="11268" max="11268" width="13.5703125" customWidth="1"/>
    <col min="11269" max="11269" width="14.28515625" customWidth="1"/>
    <col min="11270" max="11270" width="16.140625" customWidth="1"/>
    <col min="11271" max="11271" width="14.7109375" customWidth="1"/>
    <col min="11521" max="11521" width="4.5703125" customWidth="1"/>
    <col min="11522" max="11522" width="37.28515625" customWidth="1"/>
    <col min="11523" max="11523" width="14.28515625" customWidth="1"/>
    <col min="11524" max="11524" width="13.5703125" customWidth="1"/>
    <col min="11525" max="11525" width="14.28515625" customWidth="1"/>
    <col min="11526" max="11526" width="16.140625" customWidth="1"/>
    <col min="11527" max="11527" width="14.7109375" customWidth="1"/>
    <col min="11777" max="11777" width="4.5703125" customWidth="1"/>
    <col min="11778" max="11778" width="37.28515625" customWidth="1"/>
    <col min="11779" max="11779" width="14.28515625" customWidth="1"/>
    <col min="11780" max="11780" width="13.5703125" customWidth="1"/>
    <col min="11781" max="11781" width="14.28515625" customWidth="1"/>
    <col min="11782" max="11782" width="16.140625" customWidth="1"/>
    <col min="11783" max="11783" width="14.7109375" customWidth="1"/>
    <col min="12033" max="12033" width="4.5703125" customWidth="1"/>
    <col min="12034" max="12034" width="37.28515625" customWidth="1"/>
    <col min="12035" max="12035" width="14.28515625" customWidth="1"/>
    <col min="12036" max="12036" width="13.5703125" customWidth="1"/>
    <col min="12037" max="12037" width="14.28515625" customWidth="1"/>
    <col min="12038" max="12038" width="16.140625" customWidth="1"/>
    <col min="12039" max="12039" width="14.7109375" customWidth="1"/>
    <col min="12289" max="12289" width="4.5703125" customWidth="1"/>
    <col min="12290" max="12290" width="37.28515625" customWidth="1"/>
    <col min="12291" max="12291" width="14.28515625" customWidth="1"/>
    <col min="12292" max="12292" width="13.5703125" customWidth="1"/>
    <col min="12293" max="12293" width="14.28515625" customWidth="1"/>
    <col min="12294" max="12294" width="16.140625" customWidth="1"/>
    <col min="12295" max="12295" width="14.7109375" customWidth="1"/>
    <col min="12545" max="12545" width="4.5703125" customWidth="1"/>
    <col min="12546" max="12546" width="37.28515625" customWidth="1"/>
    <col min="12547" max="12547" width="14.28515625" customWidth="1"/>
    <col min="12548" max="12548" width="13.5703125" customWidth="1"/>
    <col min="12549" max="12549" width="14.28515625" customWidth="1"/>
    <col min="12550" max="12550" width="16.140625" customWidth="1"/>
    <col min="12551" max="12551" width="14.7109375" customWidth="1"/>
    <col min="12801" max="12801" width="4.5703125" customWidth="1"/>
    <col min="12802" max="12802" width="37.28515625" customWidth="1"/>
    <col min="12803" max="12803" width="14.28515625" customWidth="1"/>
    <col min="12804" max="12804" width="13.5703125" customWidth="1"/>
    <col min="12805" max="12805" width="14.28515625" customWidth="1"/>
    <col min="12806" max="12806" width="16.140625" customWidth="1"/>
    <col min="12807" max="12807" width="14.7109375" customWidth="1"/>
    <col min="13057" max="13057" width="4.5703125" customWidth="1"/>
    <col min="13058" max="13058" width="37.28515625" customWidth="1"/>
    <col min="13059" max="13059" width="14.28515625" customWidth="1"/>
    <col min="13060" max="13060" width="13.5703125" customWidth="1"/>
    <col min="13061" max="13061" width="14.28515625" customWidth="1"/>
    <col min="13062" max="13062" width="16.140625" customWidth="1"/>
    <col min="13063" max="13063" width="14.7109375" customWidth="1"/>
    <col min="13313" max="13313" width="4.5703125" customWidth="1"/>
    <col min="13314" max="13314" width="37.28515625" customWidth="1"/>
    <col min="13315" max="13315" width="14.28515625" customWidth="1"/>
    <col min="13316" max="13316" width="13.5703125" customWidth="1"/>
    <col min="13317" max="13317" width="14.28515625" customWidth="1"/>
    <col min="13318" max="13318" width="16.140625" customWidth="1"/>
    <col min="13319" max="13319" width="14.7109375" customWidth="1"/>
    <col min="13569" max="13569" width="4.5703125" customWidth="1"/>
    <col min="13570" max="13570" width="37.28515625" customWidth="1"/>
    <col min="13571" max="13571" width="14.28515625" customWidth="1"/>
    <col min="13572" max="13572" width="13.5703125" customWidth="1"/>
    <col min="13573" max="13573" width="14.28515625" customWidth="1"/>
    <col min="13574" max="13574" width="16.140625" customWidth="1"/>
    <col min="13575" max="13575" width="14.7109375" customWidth="1"/>
    <col min="13825" max="13825" width="4.5703125" customWidth="1"/>
    <col min="13826" max="13826" width="37.28515625" customWidth="1"/>
    <col min="13827" max="13827" width="14.28515625" customWidth="1"/>
    <col min="13828" max="13828" width="13.5703125" customWidth="1"/>
    <col min="13829" max="13829" width="14.28515625" customWidth="1"/>
    <col min="13830" max="13830" width="16.140625" customWidth="1"/>
    <col min="13831" max="13831" width="14.7109375" customWidth="1"/>
    <col min="14081" max="14081" width="4.5703125" customWidth="1"/>
    <col min="14082" max="14082" width="37.28515625" customWidth="1"/>
    <col min="14083" max="14083" width="14.28515625" customWidth="1"/>
    <col min="14084" max="14084" width="13.5703125" customWidth="1"/>
    <col min="14085" max="14085" width="14.28515625" customWidth="1"/>
    <col min="14086" max="14086" width="16.140625" customWidth="1"/>
    <col min="14087" max="14087" width="14.7109375" customWidth="1"/>
    <col min="14337" max="14337" width="4.5703125" customWidth="1"/>
    <col min="14338" max="14338" width="37.28515625" customWidth="1"/>
    <col min="14339" max="14339" width="14.28515625" customWidth="1"/>
    <col min="14340" max="14340" width="13.5703125" customWidth="1"/>
    <col min="14341" max="14341" width="14.28515625" customWidth="1"/>
    <col min="14342" max="14342" width="16.140625" customWidth="1"/>
    <col min="14343" max="14343" width="14.7109375" customWidth="1"/>
    <col min="14593" max="14593" width="4.5703125" customWidth="1"/>
    <col min="14594" max="14594" width="37.28515625" customWidth="1"/>
    <col min="14595" max="14595" width="14.28515625" customWidth="1"/>
    <col min="14596" max="14596" width="13.5703125" customWidth="1"/>
    <col min="14597" max="14597" width="14.28515625" customWidth="1"/>
    <col min="14598" max="14598" width="16.140625" customWidth="1"/>
    <col min="14599" max="14599" width="14.7109375" customWidth="1"/>
    <col min="14849" max="14849" width="4.5703125" customWidth="1"/>
    <col min="14850" max="14850" width="37.28515625" customWidth="1"/>
    <col min="14851" max="14851" width="14.28515625" customWidth="1"/>
    <col min="14852" max="14852" width="13.5703125" customWidth="1"/>
    <col min="14853" max="14853" width="14.28515625" customWidth="1"/>
    <col min="14854" max="14854" width="16.140625" customWidth="1"/>
    <col min="14855" max="14855" width="14.7109375" customWidth="1"/>
    <col min="15105" max="15105" width="4.5703125" customWidth="1"/>
    <col min="15106" max="15106" width="37.28515625" customWidth="1"/>
    <col min="15107" max="15107" width="14.28515625" customWidth="1"/>
    <col min="15108" max="15108" width="13.5703125" customWidth="1"/>
    <col min="15109" max="15109" width="14.28515625" customWidth="1"/>
    <col min="15110" max="15110" width="16.140625" customWidth="1"/>
    <col min="15111" max="15111" width="14.7109375" customWidth="1"/>
    <col min="15361" max="15361" width="4.5703125" customWidth="1"/>
    <col min="15362" max="15362" width="37.28515625" customWidth="1"/>
    <col min="15363" max="15363" width="14.28515625" customWidth="1"/>
    <col min="15364" max="15364" width="13.5703125" customWidth="1"/>
    <col min="15365" max="15365" width="14.28515625" customWidth="1"/>
    <col min="15366" max="15366" width="16.140625" customWidth="1"/>
    <col min="15367" max="15367" width="14.7109375" customWidth="1"/>
    <col min="15617" max="15617" width="4.5703125" customWidth="1"/>
    <col min="15618" max="15618" width="37.28515625" customWidth="1"/>
    <col min="15619" max="15619" width="14.28515625" customWidth="1"/>
    <col min="15620" max="15620" width="13.5703125" customWidth="1"/>
    <col min="15621" max="15621" width="14.28515625" customWidth="1"/>
    <col min="15622" max="15622" width="16.140625" customWidth="1"/>
    <col min="15623" max="15623" width="14.7109375" customWidth="1"/>
    <col min="15873" max="15873" width="4.5703125" customWidth="1"/>
    <col min="15874" max="15874" width="37.28515625" customWidth="1"/>
    <col min="15875" max="15875" width="14.28515625" customWidth="1"/>
    <col min="15876" max="15876" width="13.5703125" customWidth="1"/>
    <col min="15877" max="15877" width="14.28515625" customWidth="1"/>
    <col min="15878" max="15878" width="16.140625" customWidth="1"/>
    <col min="15879" max="15879" width="14.7109375" customWidth="1"/>
    <col min="16129" max="16129" width="4.5703125" customWidth="1"/>
    <col min="16130" max="16130" width="37.28515625" customWidth="1"/>
    <col min="16131" max="16131" width="14.28515625" customWidth="1"/>
    <col min="16132" max="16132" width="13.5703125" customWidth="1"/>
    <col min="16133" max="16133" width="14.28515625" customWidth="1"/>
    <col min="16134" max="16134" width="16.140625" customWidth="1"/>
    <col min="16135" max="16135" width="14.7109375" customWidth="1"/>
  </cols>
  <sheetData>
    <row r="1" spans="1:7" ht="15" x14ac:dyDescent="0.25">
      <c r="A1" s="165"/>
      <c r="B1" s="166"/>
      <c r="E1" s="167" t="s">
        <v>913</v>
      </c>
      <c r="F1" s="97"/>
      <c r="G1" s="160"/>
    </row>
    <row r="2" spans="1:7" ht="15" x14ac:dyDescent="0.25">
      <c r="A2" s="166"/>
      <c r="B2" s="166"/>
      <c r="E2" s="167" t="s">
        <v>1</v>
      </c>
      <c r="F2" s="97"/>
      <c r="G2" s="160"/>
    </row>
    <row r="3" spans="1:7" ht="15" x14ac:dyDescent="0.25">
      <c r="A3" s="166"/>
      <c r="B3" s="166"/>
      <c r="E3" s="167" t="s">
        <v>2</v>
      </c>
      <c r="F3" s="97"/>
      <c r="G3" s="160"/>
    </row>
    <row r="4" spans="1:7" ht="15" x14ac:dyDescent="0.25">
      <c r="A4" s="166"/>
      <c r="B4" s="166"/>
      <c r="E4" s="167" t="s">
        <v>977</v>
      </c>
      <c r="F4" s="97"/>
      <c r="G4" s="160"/>
    </row>
    <row r="5" spans="1:7" ht="15" x14ac:dyDescent="0.25">
      <c r="A5" s="166"/>
      <c r="B5" s="166"/>
      <c r="C5" s="166"/>
      <c r="F5" s="97"/>
      <c r="G5" s="161"/>
    </row>
    <row r="6" spans="1:7" ht="15" x14ac:dyDescent="0.25">
      <c r="A6" s="166"/>
      <c r="B6" s="166"/>
      <c r="C6" s="167"/>
      <c r="E6" s="167" t="s">
        <v>791</v>
      </c>
      <c r="F6" s="97"/>
      <c r="G6" s="160"/>
    </row>
    <row r="7" spans="1:7" ht="15" x14ac:dyDescent="0.25">
      <c r="A7" s="168"/>
      <c r="B7" s="166"/>
      <c r="C7" s="167"/>
      <c r="F7" s="97"/>
      <c r="G7" s="97"/>
    </row>
    <row r="8" spans="1:7" ht="87.75" customHeight="1" x14ac:dyDescent="0.2">
      <c r="A8" s="265" t="s">
        <v>792</v>
      </c>
      <c r="B8" s="265"/>
      <c r="C8" s="265"/>
      <c r="D8" s="265"/>
      <c r="E8" s="265"/>
      <c r="F8" s="97"/>
      <c r="G8" s="97"/>
    </row>
    <row r="9" spans="1:7" ht="15" x14ac:dyDescent="0.25">
      <c r="A9" s="169"/>
      <c r="B9" s="169"/>
      <c r="C9" s="170"/>
      <c r="D9" s="171"/>
      <c r="E9" s="171"/>
      <c r="F9" s="163"/>
      <c r="G9" s="163"/>
    </row>
    <row r="10" spans="1:7" ht="15.75" x14ac:dyDescent="0.2">
      <c r="A10" s="266" t="s">
        <v>200</v>
      </c>
      <c r="B10" s="266" t="s">
        <v>766</v>
      </c>
      <c r="C10" s="269" t="s">
        <v>775</v>
      </c>
      <c r="D10" s="270"/>
      <c r="E10" s="271"/>
      <c r="F10" s="183"/>
      <c r="G10" s="183"/>
    </row>
    <row r="11" spans="1:7" ht="15.75" x14ac:dyDescent="0.2">
      <c r="A11" s="267"/>
      <c r="B11" s="267"/>
      <c r="C11" s="266" t="s">
        <v>776</v>
      </c>
      <c r="D11" s="272" t="s">
        <v>777</v>
      </c>
      <c r="E11" s="272" t="s">
        <v>778</v>
      </c>
      <c r="F11" s="183"/>
      <c r="G11" s="183"/>
    </row>
    <row r="12" spans="1:7" ht="15.75" x14ac:dyDescent="0.2">
      <c r="A12" s="268"/>
      <c r="B12" s="268"/>
      <c r="C12" s="275"/>
      <c r="D12" s="273"/>
      <c r="E12" s="273"/>
      <c r="F12" s="183"/>
      <c r="G12" s="183"/>
    </row>
    <row r="13" spans="1:7" ht="15.75" x14ac:dyDescent="0.25">
      <c r="A13" s="172">
        <v>1</v>
      </c>
      <c r="B13" s="138" t="s">
        <v>767</v>
      </c>
      <c r="C13" s="180">
        <v>286802.51</v>
      </c>
      <c r="D13" s="180">
        <v>199270.09</v>
      </c>
      <c r="E13" s="180">
        <v>83962.11</v>
      </c>
      <c r="F13" s="183"/>
      <c r="G13" s="183"/>
    </row>
    <row r="14" spans="1:7" ht="15.75" x14ac:dyDescent="0.25">
      <c r="A14" s="172">
        <v>2</v>
      </c>
      <c r="B14" s="138" t="s">
        <v>768</v>
      </c>
      <c r="C14" s="180">
        <v>709854.32</v>
      </c>
      <c r="D14" s="180">
        <v>502757.07</v>
      </c>
      <c r="E14" s="180">
        <v>209699.43</v>
      </c>
      <c r="F14" s="183"/>
      <c r="G14" s="183"/>
    </row>
    <row r="15" spans="1:7" ht="15.75" x14ac:dyDescent="0.25">
      <c r="A15" s="172">
        <v>3</v>
      </c>
      <c r="B15" s="47" t="s">
        <v>779</v>
      </c>
      <c r="C15" s="180">
        <v>43574.400000000001</v>
      </c>
      <c r="D15" s="180">
        <v>31024.97</v>
      </c>
      <c r="E15" s="180">
        <v>0</v>
      </c>
      <c r="F15" s="183"/>
      <c r="G15" s="183"/>
    </row>
    <row r="16" spans="1:7" ht="15.75" x14ac:dyDescent="0.25">
      <c r="A16" s="172">
        <v>4</v>
      </c>
      <c r="B16" s="138" t="s">
        <v>780</v>
      </c>
      <c r="C16" s="180">
        <v>145276.56</v>
      </c>
      <c r="D16" s="180">
        <v>103436.91</v>
      </c>
      <c r="E16" s="180">
        <v>43582.97</v>
      </c>
      <c r="F16" s="183"/>
      <c r="G16" s="183"/>
    </row>
    <row r="17" spans="1:7" ht="15.75" x14ac:dyDescent="0.25">
      <c r="A17" s="172">
        <v>5</v>
      </c>
      <c r="B17" s="138" t="s">
        <v>781</v>
      </c>
      <c r="C17" s="180">
        <v>164794.74</v>
      </c>
      <c r="D17" s="180">
        <v>111914.41</v>
      </c>
      <c r="E17" s="180">
        <v>36266.17</v>
      </c>
      <c r="F17" s="183"/>
      <c r="G17" s="183"/>
    </row>
    <row r="18" spans="1:7" ht="15.75" x14ac:dyDescent="0.25">
      <c r="A18" s="172">
        <v>6</v>
      </c>
      <c r="B18" s="138" t="s">
        <v>769</v>
      </c>
      <c r="C18" s="180">
        <v>0</v>
      </c>
      <c r="D18" s="180">
        <v>0</v>
      </c>
      <c r="E18" s="180">
        <v>0</v>
      </c>
      <c r="F18" s="183"/>
      <c r="G18" s="183"/>
    </row>
    <row r="19" spans="1:7" ht="15.75" x14ac:dyDescent="0.25">
      <c r="A19" s="172">
        <v>7</v>
      </c>
      <c r="B19" s="138" t="s">
        <v>782</v>
      </c>
      <c r="C19" s="180">
        <v>271360.8</v>
      </c>
      <c r="D19" s="180">
        <v>193208.89</v>
      </c>
      <c r="E19" s="180">
        <v>81408.240000000005</v>
      </c>
      <c r="F19" s="183"/>
      <c r="G19" s="183"/>
    </row>
    <row r="20" spans="1:7" ht="15.75" x14ac:dyDescent="0.25">
      <c r="A20" s="172">
        <v>8</v>
      </c>
      <c r="B20" s="138" t="s">
        <v>770</v>
      </c>
      <c r="C20" s="180">
        <v>233691.8</v>
      </c>
      <c r="D20" s="180">
        <v>130788.56</v>
      </c>
      <c r="E20" s="180">
        <v>55107.54</v>
      </c>
      <c r="F20" s="183"/>
      <c r="G20" s="183"/>
    </row>
    <row r="21" spans="1:7" ht="15.75" x14ac:dyDescent="0.25">
      <c r="A21" s="172">
        <v>9</v>
      </c>
      <c r="B21" s="138" t="s">
        <v>783</v>
      </c>
      <c r="C21" s="180">
        <v>228839.04000000001</v>
      </c>
      <c r="D21" s="180">
        <v>162933.4</v>
      </c>
      <c r="E21" s="180">
        <v>68651.710000000006</v>
      </c>
      <c r="F21" s="183"/>
      <c r="G21" s="183"/>
    </row>
    <row r="22" spans="1:7" ht="15.75" x14ac:dyDescent="0.25">
      <c r="A22" s="172">
        <v>10</v>
      </c>
      <c r="B22" s="138" t="s">
        <v>771</v>
      </c>
      <c r="C22" s="180">
        <v>54896.4</v>
      </c>
      <c r="D22" s="180">
        <v>39086.239999999998</v>
      </c>
      <c r="E22" s="180">
        <v>0</v>
      </c>
      <c r="F22" s="183"/>
      <c r="G22" s="183"/>
    </row>
    <row r="23" spans="1:7" ht="15.75" x14ac:dyDescent="0.25">
      <c r="A23" s="172">
        <v>11</v>
      </c>
      <c r="B23" s="138" t="s">
        <v>784</v>
      </c>
      <c r="C23" s="180">
        <v>180172.79999999999</v>
      </c>
      <c r="D23" s="180">
        <v>128283.03</v>
      </c>
      <c r="E23" s="180">
        <v>54051.839999999997</v>
      </c>
      <c r="F23" s="183"/>
      <c r="G23" s="183"/>
    </row>
    <row r="24" spans="1:7" ht="15.75" x14ac:dyDescent="0.25">
      <c r="A24" s="172">
        <v>12</v>
      </c>
      <c r="B24" s="138" t="s">
        <v>785</v>
      </c>
      <c r="C24" s="180">
        <v>513394.56</v>
      </c>
      <c r="D24" s="180">
        <v>364510.14</v>
      </c>
      <c r="E24" s="180">
        <v>154018.37</v>
      </c>
      <c r="F24" s="183"/>
      <c r="G24" s="183"/>
    </row>
    <row r="25" spans="1:7" ht="15" customHeight="1" x14ac:dyDescent="0.25">
      <c r="A25" s="172">
        <v>13</v>
      </c>
      <c r="B25" s="138" t="s">
        <v>772</v>
      </c>
      <c r="C25" s="180">
        <v>267688.8</v>
      </c>
      <c r="D25" s="180">
        <v>190059.05</v>
      </c>
      <c r="E25" s="180">
        <v>80306.64</v>
      </c>
      <c r="F25" s="184"/>
      <c r="G25" s="184"/>
    </row>
    <row r="26" spans="1:7" ht="15" x14ac:dyDescent="0.25">
      <c r="A26" s="172">
        <v>14</v>
      </c>
      <c r="B26" s="138" t="s">
        <v>786</v>
      </c>
      <c r="C26" s="180">
        <v>285296</v>
      </c>
      <c r="D26" s="180">
        <v>199231.72</v>
      </c>
      <c r="E26" s="180">
        <v>84088.8</v>
      </c>
      <c r="F26" s="97"/>
      <c r="G26" s="97"/>
    </row>
    <row r="27" spans="1:7" ht="15" x14ac:dyDescent="0.25">
      <c r="A27" s="172">
        <v>15</v>
      </c>
      <c r="B27" s="138" t="s">
        <v>773</v>
      </c>
      <c r="C27" s="180">
        <v>507132.1</v>
      </c>
      <c r="D27" s="180">
        <v>70606.720000000001</v>
      </c>
      <c r="E27" s="180">
        <v>18967.38</v>
      </c>
      <c r="F27" s="97"/>
      <c r="G27" s="97"/>
    </row>
    <row r="28" spans="1:7" ht="14.25" x14ac:dyDescent="0.2">
      <c r="A28" s="173"/>
      <c r="B28" s="174" t="s">
        <v>774</v>
      </c>
      <c r="C28" s="175">
        <f>SUM(C13:C27)</f>
        <v>3892774.83</v>
      </c>
      <c r="D28" s="185">
        <f>SUM(D13:D27)</f>
        <v>2427111.2000000002</v>
      </c>
      <c r="E28" s="185">
        <f>SUM(E13:E27)</f>
        <v>970111.2</v>
      </c>
      <c r="F28" s="97"/>
      <c r="G28" s="97"/>
    </row>
    <row r="29" spans="1:7" x14ac:dyDescent="0.2">
      <c r="A29" s="171"/>
      <c r="B29" s="171"/>
      <c r="C29" s="171"/>
      <c r="D29" s="171"/>
      <c r="E29" s="171"/>
      <c r="F29" s="97"/>
      <c r="G29" s="97"/>
    </row>
    <row r="30" spans="1:7" x14ac:dyDescent="0.2">
      <c r="A30" s="171"/>
      <c r="B30" s="171"/>
      <c r="C30" s="171"/>
      <c r="D30" s="171"/>
      <c r="E30" s="171"/>
    </row>
  </sheetData>
  <mergeCells count="7">
    <mergeCell ref="A8:E8"/>
    <mergeCell ref="A10:A12"/>
    <mergeCell ref="B10:B12"/>
    <mergeCell ref="C10:E10"/>
    <mergeCell ref="C11:C12"/>
    <mergeCell ref="D11:D12"/>
    <mergeCell ref="E11:E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7"/>
  <sheetViews>
    <sheetView topLeftCell="B1" workbookViewId="0">
      <selection activeCell="C7" sqref="C7"/>
    </sheetView>
  </sheetViews>
  <sheetFormatPr defaultRowHeight="12.75" x14ac:dyDescent="0.2"/>
  <cols>
    <col min="1" max="1" width="6.7109375" customWidth="1"/>
    <col min="2" max="2" width="37" customWidth="1"/>
    <col min="3" max="3" width="16" customWidth="1"/>
    <col min="4" max="5" width="14.42578125" customWidth="1"/>
    <col min="257" max="257" width="6.7109375" customWidth="1"/>
    <col min="258" max="258" width="37" customWidth="1"/>
    <col min="259" max="261" width="14.42578125" customWidth="1"/>
    <col min="513" max="513" width="6.7109375" customWidth="1"/>
    <col min="514" max="514" width="37" customWidth="1"/>
    <col min="515" max="517" width="14.42578125" customWidth="1"/>
    <col min="769" max="769" width="6.7109375" customWidth="1"/>
    <col min="770" max="770" width="37" customWidth="1"/>
    <col min="771" max="773" width="14.42578125" customWidth="1"/>
    <col min="1025" max="1025" width="6.7109375" customWidth="1"/>
    <col min="1026" max="1026" width="37" customWidth="1"/>
    <col min="1027" max="1029" width="14.42578125" customWidth="1"/>
    <col min="1281" max="1281" width="6.7109375" customWidth="1"/>
    <col min="1282" max="1282" width="37" customWidth="1"/>
    <col min="1283" max="1285" width="14.42578125" customWidth="1"/>
    <col min="1537" max="1537" width="6.7109375" customWidth="1"/>
    <col min="1538" max="1538" width="37" customWidth="1"/>
    <col min="1539" max="1541" width="14.42578125" customWidth="1"/>
    <col min="1793" max="1793" width="6.7109375" customWidth="1"/>
    <col min="1794" max="1794" width="37" customWidth="1"/>
    <col min="1795" max="1797" width="14.42578125" customWidth="1"/>
    <col min="2049" max="2049" width="6.7109375" customWidth="1"/>
    <col min="2050" max="2050" width="37" customWidth="1"/>
    <col min="2051" max="2053" width="14.42578125" customWidth="1"/>
    <col min="2305" max="2305" width="6.7109375" customWidth="1"/>
    <col min="2306" max="2306" width="37" customWidth="1"/>
    <col min="2307" max="2309" width="14.42578125" customWidth="1"/>
    <col min="2561" max="2561" width="6.7109375" customWidth="1"/>
    <col min="2562" max="2562" width="37" customWidth="1"/>
    <col min="2563" max="2565" width="14.42578125" customWidth="1"/>
    <col min="2817" max="2817" width="6.7109375" customWidth="1"/>
    <col min="2818" max="2818" width="37" customWidth="1"/>
    <col min="2819" max="2821" width="14.42578125" customWidth="1"/>
    <col min="3073" max="3073" width="6.7109375" customWidth="1"/>
    <col min="3074" max="3074" width="37" customWidth="1"/>
    <col min="3075" max="3077" width="14.42578125" customWidth="1"/>
    <col min="3329" max="3329" width="6.7109375" customWidth="1"/>
    <col min="3330" max="3330" width="37" customWidth="1"/>
    <col min="3331" max="3333" width="14.42578125" customWidth="1"/>
    <col min="3585" max="3585" width="6.7109375" customWidth="1"/>
    <col min="3586" max="3586" width="37" customWidth="1"/>
    <col min="3587" max="3589" width="14.42578125" customWidth="1"/>
    <col min="3841" max="3841" width="6.7109375" customWidth="1"/>
    <col min="3842" max="3842" width="37" customWidth="1"/>
    <col min="3843" max="3845" width="14.42578125" customWidth="1"/>
    <col min="4097" max="4097" width="6.7109375" customWidth="1"/>
    <col min="4098" max="4098" width="37" customWidth="1"/>
    <col min="4099" max="4101" width="14.42578125" customWidth="1"/>
    <col min="4353" max="4353" width="6.7109375" customWidth="1"/>
    <col min="4354" max="4354" width="37" customWidth="1"/>
    <col min="4355" max="4357" width="14.42578125" customWidth="1"/>
    <col min="4609" max="4609" width="6.7109375" customWidth="1"/>
    <col min="4610" max="4610" width="37" customWidth="1"/>
    <col min="4611" max="4613" width="14.42578125" customWidth="1"/>
    <col min="4865" max="4865" width="6.7109375" customWidth="1"/>
    <col min="4866" max="4866" width="37" customWidth="1"/>
    <col min="4867" max="4869" width="14.42578125" customWidth="1"/>
    <col min="5121" max="5121" width="6.7109375" customWidth="1"/>
    <col min="5122" max="5122" width="37" customWidth="1"/>
    <col min="5123" max="5125" width="14.42578125" customWidth="1"/>
    <col min="5377" max="5377" width="6.7109375" customWidth="1"/>
    <col min="5378" max="5378" width="37" customWidth="1"/>
    <col min="5379" max="5381" width="14.42578125" customWidth="1"/>
    <col min="5633" max="5633" width="6.7109375" customWidth="1"/>
    <col min="5634" max="5634" width="37" customWidth="1"/>
    <col min="5635" max="5637" width="14.42578125" customWidth="1"/>
    <col min="5889" max="5889" width="6.7109375" customWidth="1"/>
    <col min="5890" max="5890" width="37" customWidth="1"/>
    <col min="5891" max="5893" width="14.42578125" customWidth="1"/>
    <col min="6145" max="6145" width="6.7109375" customWidth="1"/>
    <col min="6146" max="6146" width="37" customWidth="1"/>
    <col min="6147" max="6149" width="14.42578125" customWidth="1"/>
    <col min="6401" max="6401" width="6.7109375" customWidth="1"/>
    <col min="6402" max="6402" width="37" customWidth="1"/>
    <col min="6403" max="6405" width="14.42578125" customWidth="1"/>
    <col min="6657" max="6657" width="6.7109375" customWidth="1"/>
    <col min="6658" max="6658" width="37" customWidth="1"/>
    <col min="6659" max="6661" width="14.42578125" customWidth="1"/>
    <col min="6913" max="6913" width="6.7109375" customWidth="1"/>
    <col min="6914" max="6914" width="37" customWidth="1"/>
    <col min="6915" max="6917" width="14.42578125" customWidth="1"/>
    <col min="7169" max="7169" width="6.7109375" customWidth="1"/>
    <col min="7170" max="7170" width="37" customWidth="1"/>
    <col min="7171" max="7173" width="14.42578125" customWidth="1"/>
    <col min="7425" max="7425" width="6.7109375" customWidth="1"/>
    <col min="7426" max="7426" width="37" customWidth="1"/>
    <col min="7427" max="7429" width="14.42578125" customWidth="1"/>
    <col min="7681" max="7681" width="6.7109375" customWidth="1"/>
    <col min="7682" max="7682" width="37" customWidth="1"/>
    <col min="7683" max="7685" width="14.42578125" customWidth="1"/>
    <col min="7937" max="7937" width="6.7109375" customWidth="1"/>
    <col min="7938" max="7938" width="37" customWidth="1"/>
    <col min="7939" max="7941" width="14.42578125" customWidth="1"/>
    <col min="8193" max="8193" width="6.7109375" customWidth="1"/>
    <col min="8194" max="8194" width="37" customWidth="1"/>
    <col min="8195" max="8197" width="14.42578125" customWidth="1"/>
    <col min="8449" max="8449" width="6.7109375" customWidth="1"/>
    <col min="8450" max="8450" width="37" customWidth="1"/>
    <col min="8451" max="8453" width="14.42578125" customWidth="1"/>
    <col min="8705" max="8705" width="6.7109375" customWidth="1"/>
    <col min="8706" max="8706" width="37" customWidth="1"/>
    <col min="8707" max="8709" width="14.42578125" customWidth="1"/>
    <col min="8961" max="8961" width="6.7109375" customWidth="1"/>
    <col min="8962" max="8962" width="37" customWidth="1"/>
    <col min="8963" max="8965" width="14.42578125" customWidth="1"/>
    <col min="9217" max="9217" width="6.7109375" customWidth="1"/>
    <col min="9218" max="9218" width="37" customWidth="1"/>
    <col min="9219" max="9221" width="14.42578125" customWidth="1"/>
    <col min="9473" max="9473" width="6.7109375" customWidth="1"/>
    <col min="9474" max="9474" width="37" customWidth="1"/>
    <col min="9475" max="9477" width="14.42578125" customWidth="1"/>
    <col min="9729" max="9729" width="6.7109375" customWidth="1"/>
    <col min="9730" max="9730" width="37" customWidth="1"/>
    <col min="9731" max="9733" width="14.42578125" customWidth="1"/>
    <col min="9985" max="9985" width="6.7109375" customWidth="1"/>
    <col min="9986" max="9986" width="37" customWidth="1"/>
    <col min="9987" max="9989" width="14.42578125" customWidth="1"/>
    <col min="10241" max="10241" width="6.7109375" customWidth="1"/>
    <col min="10242" max="10242" width="37" customWidth="1"/>
    <col min="10243" max="10245" width="14.42578125" customWidth="1"/>
    <col min="10497" max="10497" width="6.7109375" customWidth="1"/>
    <col min="10498" max="10498" width="37" customWidth="1"/>
    <col min="10499" max="10501" width="14.42578125" customWidth="1"/>
    <col min="10753" max="10753" width="6.7109375" customWidth="1"/>
    <col min="10754" max="10754" width="37" customWidth="1"/>
    <col min="10755" max="10757" width="14.42578125" customWidth="1"/>
    <col min="11009" max="11009" width="6.7109375" customWidth="1"/>
    <col min="11010" max="11010" width="37" customWidth="1"/>
    <col min="11011" max="11013" width="14.42578125" customWidth="1"/>
    <col min="11265" max="11265" width="6.7109375" customWidth="1"/>
    <col min="11266" max="11266" width="37" customWidth="1"/>
    <col min="11267" max="11269" width="14.42578125" customWidth="1"/>
    <col min="11521" max="11521" width="6.7109375" customWidth="1"/>
    <col min="11522" max="11522" width="37" customWidth="1"/>
    <col min="11523" max="11525" width="14.42578125" customWidth="1"/>
    <col min="11777" max="11777" width="6.7109375" customWidth="1"/>
    <col min="11778" max="11778" width="37" customWidth="1"/>
    <col min="11779" max="11781" width="14.42578125" customWidth="1"/>
    <col min="12033" max="12033" width="6.7109375" customWidth="1"/>
    <col min="12034" max="12034" width="37" customWidth="1"/>
    <col min="12035" max="12037" width="14.42578125" customWidth="1"/>
    <col min="12289" max="12289" width="6.7109375" customWidth="1"/>
    <col min="12290" max="12290" width="37" customWidth="1"/>
    <col min="12291" max="12293" width="14.42578125" customWidth="1"/>
    <col min="12545" max="12545" width="6.7109375" customWidth="1"/>
    <col min="12546" max="12546" width="37" customWidth="1"/>
    <col min="12547" max="12549" width="14.42578125" customWidth="1"/>
    <col min="12801" max="12801" width="6.7109375" customWidth="1"/>
    <col min="12802" max="12802" width="37" customWidth="1"/>
    <col min="12803" max="12805" width="14.42578125" customWidth="1"/>
    <col min="13057" max="13057" width="6.7109375" customWidth="1"/>
    <col min="13058" max="13058" width="37" customWidth="1"/>
    <col min="13059" max="13061" width="14.42578125" customWidth="1"/>
    <col min="13313" max="13313" width="6.7109375" customWidth="1"/>
    <col min="13314" max="13314" width="37" customWidth="1"/>
    <col min="13315" max="13317" width="14.42578125" customWidth="1"/>
    <col min="13569" max="13569" width="6.7109375" customWidth="1"/>
    <col min="13570" max="13570" width="37" customWidth="1"/>
    <col min="13571" max="13573" width="14.42578125" customWidth="1"/>
    <col min="13825" max="13825" width="6.7109375" customWidth="1"/>
    <col min="13826" max="13826" width="37" customWidth="1"/>
    <col min="13827" max="13829" width="14.42578125" customWidth="1"/>
    <col min="14081" max="14081" width="6.7109375" customWidth="1"/>
    <col min="14082" max="14082" width="37" customWidth="1"/>
    <col min="14083" max="14085" width="14.42578125" customWidth="1"/>
    <col min="14337" max="14337" width="6.7109375" customWidth="1"/>
    <col min="14338" max="14338" width="37" customWidth="1"/>
    <col min="14339" max="14341" width="14.42578125" customWidth="1"/>
    <col min="14593" max="14593" width="6.7109375" customWidth="1"/>
    <col min="14594" max="14594" width="37" customWidth="1"/>
    <col min="14595" max="14597" width="14.42578125" customWidth="1"/>
    <col min="14849" max="14849" width="6.7109375" customWidth="1"/>
    <col min="14850" max="14850" width="37" customWidth="1"/>
    <col min="14851" max="14853" width="14.42578125" customWidth="1"/>
    <col min="15105" max="15105" width="6.7109375" customWidth="1"/>
    <col min="15106" max="15106" width="37" customWidth="1"/>
    <col min="15107" max="15109" width="14.42578125" customWidth="1"/>
    <col min="15361" max="15361" width="6.7109375" customWidth="1"/>
    <col min="15362" max="15362" width="37" customWidth="1"/>
    <col min="15363" max="15365" width="14.42578125" customWidth="1"/>
    <col min="15617" max="15617" width="6.7109375" customWidth="1"/>
    <col min="15618" max="15618" width="37" customWidth="1"/>
    <col min="15619" max="15621" width="14.42578125" customWidth="1"/>
    <col min="15873" max="15873" width="6.7109375" customWidth="1"/>
    <col min="15874" max="15874" width="37" customWidth="1"/>
    <col min="15875" max="15877" width="14.42578125" customWidth="1"/>
    <col min="16129" max="16129" width="6.7109375" customWidth="1"/>
    <col min="16130" max="16130" width="37" customWidth="1"/>
    <col min="16131" max="16133" width="14.42578125" customWidth="1"/>
  </cols>
  <sheetData>
    <row r="1" spans="1:5" ht="15" x14ac:dyDescent="0.25">
      <c r="A1" s="158"/>
      <c r="B1" s="3"/>
      <c r="C1" s="159"/>
      <c r="D1" s="3"/>
      <c r="E1" s="159" t="s">
        <v>914</v>
      </c>
    </row>
    <row r="2" spans="1:5" ht="15" x14ac:dyDescent="0.25">
      <c r="A2" s="3"/>
      <c r="B2" s="3"/>
      <c r="C2" s="159"/>
      <c r="D2" s="3"/>
      <c r="E2" s="159" t="s">
        <v>1</v>
      </c>
    </row>
    <row r="3" spans="1:5" ht="15" x14ac:dyDescent="0.25">
      <c r="A3" s="3"/>
      <c r="B3" s="3"/>
      <c r="C3" s="159"/>
      <c r="D3" s="3"/>
      <c r="E3" s="159" t="s">
        <v>2</v>
      </c>
    </row>
    <row r="4" spans="1:5" ht="15" x14ac:dyDescent="0.25">
      <c r="A4" s="3"/>
      <c r="B4" s="3"/>
      <c r="C4" s="159"/>
      <c r="D4" s="3"/>
      <c r="E4" s="159" t="s">
        <v>978</v>
      </c>
    </row>
    <row r="5" spans="1:5" ht="15" x14ac:dyDescent="0.25">
      <c r="A5" s="3"/>
      <c r="B5" s="3"/>
      <c r="D5" s="3"/>
    </row>
    <row r="6" spans="1:5" ht="15" x14ac:dyDescent="0.25">
      <c r="A6" s="3"/>
      <c r="B6" s="3"/>
      <c r="C6" s="159"/>
      <c r="D6" s="3"/>
      <c r="E6" s="159" t="s">
        <v>793</v>
      </c>
    </row>
    <row r="7" spans="1:5" ht="15" x14ac:dyDescent="0.25">
      <c r="A7" s="176"/>
      <c r="B7" s="87"/>
      <c r="C7" s="56"/>
    </row>
    <row r="8" spans="1:5" ht="75" customHeight="1" x14ac:dyDescent="0.2">
      <c r="A8" s="276" t="s">
        <v>794</v>
      </c>
      <c r="B8" s="276"/>
      <c r="C8" s="276"/>
      <c r="D8" s="276"/>
      <c r="E8" s="276"/>
    </row>
    <row r="10" spans="1:5" ht="14.25" x14ac:dyDescent="0.2">
      <c r="A10" s="266" t="s">
        <v>200</v>
      </c>
      <c r="B10" s="266" t="s">
        <v>766</v>
      </c>
      <c r="C10" s="269" t="s">
        <v>775</v>
      </c>
      <c r="D10" s="270"/>
      <c r="E10" s="271"/>
    </row>
    <row r="11" spans="1:5" x14ac:dyDescent="0.2">
      <c r="A11" s="267"/>
      <c r="B11" s="267"/>
      <c r="C11" s="266" t="s">
        <v>776</v>
      </c>
      <c r="D11" s="272" t="s">
        <v>777</v>
      </c>
      <c r="E11" s="272" t="s">
        <v>778</v>
      </c>
    </row>
    <row r="12" spans="1:5" x14ac:dyDescent="0.2">
      <c r="A12" s="268"/>
      <c r="B12" s="268"/>
      <c r="C12" s="275"/>
      <c r="D12" s="273"/>
      <c r="E12" s="273"/>
    </row>
    <row r="13" spans="1:5" ht="15" x14ac:dyDescent="0.25">
      <c r="A13" s="172">
        <v>1</v>
      </c>
      <c r="B13" s="138" t="s">
        <v>767</v>
      </c>
      <c r="C13" s="164">
        <v>15417836.300000001</v>
      </c>
      <c r="D13" s="179">
        <v>8600000</v>
      </c>
      <c r="E13" s="180">
        <v>9300000</v>
      </c>
    </row>
    <row r="14" spans="1:5" ht="15" x14ac:dyDescent="0.25">
      <c r="A14" s="172">
        <v>2</v>
      </c>
      <c r="B14" s="138" t="s">
        <v>768</v>
      </c>
      <c r="C14" s="164">
        <v>9233322.6699999999</v>
      </c>
      <c r="D14" s="179">
        <v>1600000</v>
      </c>
      <c r="E14" s="180">
        <v>0</v>
      </c>
    </row>
    <row r="15" spans="1:5" ht="15" x14ac:dyDescent="0.25">
      <c r="A15" s="172"/>
      <c r="B15" s="138" t="s">
        <v>898</v>
      </c>
      <c r="C15" s="164">
        <v>2215004.27</v>
      </c>
      <c r="D15" s="179"/>
      <c r="E15" s="180"/>
    </row>
    <row r="16" spans="1:5" ht="15" x14ac:dyDescent="0.25">
      <c r="A16" s="172">
        <v>5</v>
      </c>
      <c r="B16" s="138" t="s">
        <v>781</v>
      </c>
      <c r="C16" s="164">
        <v>3405853.31</v>
      </c>
      <c r="D16" s="179">
        <v>900000</v>
      </c>
      <c r="E16" s="180">
        <v>0</v>
      </c>
    </row>
    <row r="17" spans="1:5" ht="15" x14ac:dyDescent="0.25">
      <c r="A17" s="172">
        <v>6</v>
      </c>
      <c r="B17" s="138" t="s">
        <v>769</v>
      </c>
      <c r="C17" s="164">
        <v>6118340.7199999997</v>
      </c>
      <c r="D17" s="179">
        <v>1900000</v>
      </c>
      <c r="E17" s="180">
        <v>2900000</v>
      </c>
    </row>
    <row r="18" spans="1:5" ht="15" customHeight="1" x14ac:dyDescent="0.25">
      <c r="A18" s="172">
        <v>7</v>
      </c>
      <c r="B18" s="138" t="s">
        <v>782</v>
      </c>
      <c r="C18" s="164">
        <v>8157318.2000000002</v>
      </c>
      <c r="D18" s="179">
        <v>3100000</v>
      </c>
      <c r="E18" s="180">
        <v>5100000</v>
      </c>
    </row>
    <row r="19" spans="1:5" ht="15" customHeight="1" x14ac:dyDescent="0.25">
      <c r="A19" s="172"/>
      <c r="B19" s="138" t="s">
        <v>770</v>
      </c>
      <c r="C19" s="164">
        <v>7524998.8499999996</v>
      </c>
      <c r="D19" s="179"/>
      <c r="E19" s="180"/>
    </row>
    <row r="20" spans="1:5" ht="15" x14ac:dyDescent="0.25">
      <c r="A20" s="172">
        <v>9</v>
      </c>
      <c r="B20" s="138" t="s">
        <v>783</v>
      </c>
      <c r="C20" s="164">
        <v>12014798.4</v>
      </c>
      <c r="D20" s="179">
        <v>4611546.74</v>
      </c>
      <c r="E20" s="180">
        <v>0</v>
      </c>
    </row>
    <row r="21" spans="1:5" ht="15" x14ac:dyDescent="0.25">
      <c r="A21" s="172">
        <v>10</v>
      </c>
      <c r="B21" s="138" t="s">
        <v>771</v>
      </c>
      <c r="C21" s="164">
        <v>4319079.4400000004</v>
      </c>
      <c r="D21" s="179">
        <v>0</v>
      </c>
      <c r="E21" s="180">
        <v>0</v>
      </c>
    </row>
    <row r="22" spans="1:5" ht="15" x14ac:dyDescent="0.25">
      <c r="A22" s="172">
        <v>11</v>
      </c>
      <c r="B22" s="138" t="s">
        <v>784</v>
      </c>
      <c r="C22" s="164">
        <v>3809585.87</v>
      </c>
      <c r="D22" s="179">
        <v>0</v>
      </c>
      <c r="E22" s="180">
        <v>3500000</v>
      </c>
    </row>
    <row r="23" spans="1:5" ht="15" x14ac:dyDescent="0.25">
      <c r="A23" s="172">
        <v>12</v>
      </c>
      <c r="B23" s="138" t="s">
        <v>785</v>
      </c>
      <c r="C23" s="164">
        <v>8820744.9100000001</v>
      </c>
      <c r="D23" s="179">
        <v>0</v>
      </c>
      <c r="E23" s="180">
        <v>1200000</v>
      </c>
    </row>
    <row r="24" spans="1:5" ht="15" customHeight="1" x14ac:dyDescent="0.25">
      <c r="A24" s="172">
        <v>13</v>
      </c>
      <c r="B24" s="138" t="s">
        <v>772</v>
      </c>
      <c r="C24" s="164">
        <v>6686019.46</v>
      </c>
      <c r="D24" s="179">
        <v>4100000</v>
      </c>
      <c r="E24" s="180">
        <v>0</v>
      </c>
    </row>
    <row r="25" spans="1:5" ht="15" x14ac:dyDescent="0.25">
      <c r="A25" s="172">
        <v>14</v>
      </c>
      <c r="B25" s="138" t="s">
        <v>786</v>
      </c>
      <c r="C25" s="164">
        <f>11186752.15+642237.23</f>
        <v>11828989.380000001</v>
      </c>
      <c r="D25" s="179">
        <v>6000000</v>
      </c>
      <c r="E25" s="180">
        <v>9326204.3499999996</v>
      </c>
    </row>
    <row r="26" spans="1:5" ht="15" x14ac:dyDescent="0.25">
      <c r="A26" s="172">
        <v>15</v>
      </c>
      <c r="B26" s="138" t="s">
        <v>773</v>
      </c>
      <c r="C26" s="180">
        <v>8744581.7799999993</v>
      </c>
      <c r="D26" s="180">
        <v>0</v>
      </c>
      <c r="E26" s="180">
        <v>4800000</v>
      </c>
    </row>
    <row r="27" spans="1:5" ht="14.25" x14ac:dyDescent="0.2">
      <c r="A27" s="173"/>
      <c r="B27" s="174" t="s">
        <v>774</v>
      </c>
      <c r="C27" s="175">
        <f>SUM(C13:C26)</f>
        <v>108296473.55999999</v>
      </c>
      <c r="D27" s="185">
        <f>SUM(D13:D26)</f>
        <v>30811546.740000002</v>
      </c>
      <c r="E27" s="185">
        <f>SUM(E13:E26)</f>
        <v>36126204.350000001</v>
      </c>
    </row>
  </sheetData>
  <mergeCells count="7">
    <mergeCell ref="A8:E8"/>
    <mergeCell ref="A10:A12"/>
    <mergeCell ref="B10:B12"/>
    <mergeCell ref="C10:E10"/>
    <mergeCell ref="C11:C12"/>
    <mergeCell ref="D11:D12"/>
    <mergeCell ref="E11:E1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9"/>
  <sheetViews>
    <sheetView workbookViewId="0">
      <selection activeCell="E4" sqref="E4"/>
    </sheetView>
  </sheetViews>
  <sheetFormatPr defaultRowHeight="12.75" x14ac:dyDescent="0.2"/>
  <cols>
    <col min="1" max="1" width="7.5703125" customWidth="1"/>
    <col min="2" max="2" width="35.140625" customWidth="1"/>
    <col min="3" max="3" width="14.5703125" customWidth="1"/>
    <col min="4" max="4" width="14.85546875" customWidth="1"/>
    <col min="5" max="5" width="14.140625" customWidth="1"/>
    <col min="257" max="257" width="7.5703125" customWidth="1"/>
    <col min="258" max="258" width="35.140625" customWidth="1"/>
    <col min="259" max="259" width="14.5703125" customWidth="1"/>
    <col min="260" max="260" width="14.85546875" customWidth="1"/>
    <col min="261" max="261" width="14.140625" customWidth="1"/>
    <col min="513" max="513" width="7.5703125" customWidth="1"/>
    <col min="514" max="514" width="35.140625" customWidth="1"/>
    <col min="515" max="515" width="14.5703125" customWidth="1"/>
    <col min="516" max="516" width="14.85546875" customWidth="1"/>
    <col min="517" max="517" width="14.140625" customWidth="1"/>
    <col min="769" max="769" width="7.5703125" customWidth="1"/>
    <col min="770" max="770" width="35.140625" customWidth="1"/>
    <col min="771" max="771" width="14.5703125" customWidth="1"/>
    <col min="772" max="772" width="14.85546875" customWidth="1"/>
    <col min="773" max="773" width="14.140625" customWidth="1"/>
    <col min="1025" max="1025" width="7.5703125" customWidth="1"/>
    <col min="1026" max="1026" width="35.140625" customWidth="1"/>
    <col min="1027" max="1027" width="14.5703125" customWidth="1"/>
    <col min="1028" max="1028" width="14.85546875" customWidth="1"/>
    <col min="1029" max="1029" width="14.140625" customWidth="1"/>
    <col min="1281" max="1281" width="7.5703125" customWidth="1"/>
    <col min="1282" max="1282" width="35.140625" customWidth="1"/>
    <col min="1283" max="1283" width="14.5703125" customWidth="1"/>
    <col min="1284" max="1284" width="14.85546875" customWidth="1"/>
    <col min="1285" max="1285" width="14.140625" customWidth="1"/>
    <col min="1537" max="1537" width="7.5703125" customWidth="1"/>
    <col min="1538" max="1538" width="35.140625" customWidth="1"/>
    <col min="1539" max="1539" width="14.5703125" customWidth="1"/>
    <col min="1540" max="1540" width="14.85546875" customWidth="1"/>
    <col min="1541" max="1541" width="14.140625" customWidth="1"/>
    <col min="1793" max="1793" width="7.5703125" customWidth="1"/>
    <col min="1794" max="1794" width="35.140625" customWidth="1"/>
    <col min="1795" max="1795" width="14.5703125" customWidth="1"/>
    <col min="1796" max="1796" width="14.85546875" customWidth="1"/>
    <col min="1797" max="1797" width="14.140625" customWidth="1"/>
    <col min="2049" max="2049" width="7.5703125" customWidth="1"/>
    <col min="2050" max="2050" width="35.140625" customWidth="1"/>
    <col min="2051" max="2051" width="14.5703125" customWidth="1"/>
    <col min="2052" max="2052" width="14.85546875" customWidth="1"/>
    <col min="2053" max="2053" width="14.140625" customWidth="1"/>
    <col min="2305" max="2305" width="7.5703125" customWidth="1"/>
    <col min="2306" max="2306" width="35.140625" customWidth="1"/>
    <col min="2307" max="2307" width="14.5703125" customWidth="1"/>
    <col min="2308" max="2308" width="14.85546875" customWidth="1"/>
    <col min="2309" max="2309" width="14.140625" customWidth="1"/>
    <col min="2561" max="2561" width="7.5703125" customWidth="1"/>
    <col min="2562" max="2562" width="35.140625" customWidth="1"/>
    <col min="2563" max="2563" width="14.5703125" customWidth="1"/>
    <col min="2564" max="2564" width="14.85546875" customWidth="1"/>
    <col min="2565" max="2565" width="14.140625" customWidth="1"/>
    <col min="2817" max="2817" width="7.5703125" customWidth="1"/>
    <col min="2818" max="2818" width="35.140625" customWidth="1"/>
    <col min="2819" max="2819" width="14.5703125" customWidth="1"/>
    <col min="2820" max="2820" width="14.85546875" customWidth="1"/>
    <col min="2821" max="2821" width="14.140625" customWidth="1"/>
    <col min="3073" max="3073" width="7.5703125" customWidth="1"/>
    <col min="3074" max="3074" width="35.140625" customWidth="1"/>
    <col min="3075" max="3075" width="14.5703125" customWidth="1"/>
    <col min="3076" max="3076" width="14.85546875" customWidth="1"/>
    <col min="3077" max="3077" width="14.140625" customWidth="1"/>
    <col min="3329" max="3329" width="7.5703125" customWidth="1"/>
    <col min="3330" max="3330" width="35.140625" customWidth="1"/>
    <col min="3331" max="3331" width="14.5703125" customWidth="1"/>
    <col min="3332" max="3332" width="14.85546875" customWidth="1"/>
    <col min="3333" max="3333" width="14.140625" customWidth="1"/>
    <col min="3585" max="3585" width="7.5703125" customWidth="1"/>
    <col min="3586" max="3586" width="35.140625" customWidth="1"/>
    <col min="3587" max="3587" width="14.5703125" customWidth="1"/>
    <col min="3588" max="3588" width="14.85546875" customWidth="1"/>
    <col min="3589" max="3589" width="14.140625" customWidth="1"/>
    <col min="3841" max="3841" width="7.5703125" customWidth="1"/>
    <col min="3842" max="3842" width="35.140625" customWidth="1"/>
    <col min="3843" max="3843" width="14.5703125" customWidth="1"/>
    <col min="3844" max="3844" width="14.85546875" customWidth="1"/>
    <col min="3845" max="3845" width="14.140625" customWidth="1"/>
    <col min="4097" max="4097" width="7.5703125" customWidth="1"/>
    <col min="4098" max="4098" width="35.140625" customWidth="1"/>
    <col min="4099" max="4099" width="14.5703125" customWidth="1"/>
    <col min="4100" max="4100" width="14.85546875" customWidth="1"/>
    <col min="4101" max="4101" width="14.140625" customWidth="1"/>
    <col min="4353" max="4353" width="7.5703125" customWidth="1"/>
    <col min="4354" max="4354" width="35.140625" customWidth="1"/>
    <col min="4355" max="4355" width="14.5703125" customWidth="1"/>
    <col min="4356" max="4356" width="14.85546875" customWidth="1"/>
    <col min="4357" max="4357" width="14.140625" customWidth="1"/>
    <col min="4609" max="4609" width="7.5703125" customWidth="1"/>
    <col min="4610" max="4610" width="35.140625" customWidth="1"/>
    <col min="4611" max="4611" width="14.5703125" customWidth="1"/>
    <col min="4612" max="4612" width="14.85546875" customWidth="1"/>
    <col min="4613" max="4613" width="14.140625" customWidth="1"/>
    <col min="4865" max="4865" width="7.5703125" customWidth="1"/>
    <col min="4866" max="4866" width="35.140625" customWidth="1"/>
    <col min="4867" max="4867" width="14.5703125" customWidth="1"/>
    <col min="4868" max="4868" width="14.85546875" customWidth="1"/>
    <col min="4869" max="4869" width="14.140625" customWidth="1"/>
    <col min="5121" max="5121" width="7.5703125" customWidth="1"/>
    <col min="5122" max="5122" width="35.140625" customWidth="1"/>
    <col min="5123" max="5123" width="14.5703125" customWidth="1"/>
    <col min="5124" max="5124" width="14.85546875" customWidth="1"/>
    <col min="5125" max="5125" width="14.140625" customWidth="1"/>
    <col min="5377" max="5377" width="7.5703125" customWidth="1"/>
    <col min="5378" max="5378" width="35.140625" customWidth="1"/>
    <col min="5379" max="5379" width="14.5703125" customWidth="1"/>
    <col min="5380" max="5380" width="14.85546875" customWidth="1"/>
    <col min="5381" max="5381" width="14.140625" customWidth="1"/>
    <col min="5633" max="5633" width="7.5703125" customWidth="1"/>
    <col min="5634" max="5634" width="35.140625" customWidth="1"/>
    <col min="5635" max="5635" width="14.5703125" customWidth="1"/>
    <col min="5636" max="5636" width="14.85546875" customWidth="1"/>
    <col min="5637" max="5637" width="14.140625" customWidth="1"/>
    <col min="5889" max="5889" width="7.5703125" customWidth="1"/>
    <col min="5890" max="5890" width="35.140625" customWidth="1"/>
    <col min="5891" max="5891" width="14.5703125" customWidth="1"/>
    <col min="5892" max="5892" width="14.85546875" customWidth="1"/>
    <col min="5893" max="5893" width="14.140625" customWidth="1"/>
    <col min="6145" max="6145" width="7.5703125" customWidth="1"/>
    <col min="6146" max="6146" width="35.140625" customWidth="1"/>
    <col min="6147" max="6147" width="14.5703125" customWidth="1"/>
    <col min="6148" max="6148" width="14.85546875" customWidth="1"/>
    <col min="6149" max="6149" width="14.140625" customWidth="1"/>
    <col min="6401" max="6401" width="7.5703125" customWidth="1"/>
    <col min="6402" max="6402" width="35.140625" customWidth="1"/>
    <col min="6403" max="6403" width="14.5703125" customWidth="1"/>
    <col min="6404" max="6404" width="14.85546875" customWidth="1"/>
    <col min="6405" max="6405" width="14.140625" customWidth="1"/>
    <col min="6657" max="6657" width="7.5703125" customWidth="1"/>
    <col min="6658" max="6658" width="35.140625" customWidth="1"/>
    <col min="6659" max="6659" width="14.5703125" customWidth="1"/>
    <col min="6660" max="6660" width="14.85546875" customWidth="1"/>
    <col min="6661" max="6661" width="14.140625" customWidth="1"/>
    <col min="6913" max="6913" width="7.5703125" customWidth="1"/>
    <col min="6914" max="6914" width="35.140625" customWidth="1"/>
    <col min="6915" max="6915" width="14.5703125" customWidth="1"/>
    <col min="6916" max="6916" width="14.85546875" customWidth="1"/>
    <col min="6917" max="6917" width="14.140625" customWidth="1"/>
    <col min="7169" max="7169" width="7.5703125" customWidth="1"/>
    <col min="7170" max="7170" width="35.140625" customWidth="1"/>
    <col min="7171" max="7171" width="14.5703125" customWidth="1"/>
    <col min="7172" max="7172" width="14.85546875" customWidth="1"/>
    <col min="7173" max="7173" width="14.140625" customWidth="1"/>
    <col min="7425" max="7425" width="7.5703125" customWidth="1"/>
    <col min="7426" max="7426" width="35.140625" customWidth="1"/>
    <col min="7427" max="7427" width="14.5703125" customWidth="1"/>
    <col min="7428" max="7428" width="14.85546875" customWidth="1"/>
    <col min="7429" max="7429" width="14.140625" customWidth="1"/>
    <col min="7681" max="7681" width="7.5703125" customWidth="1"/>
    <col min="7682" max="7682" width="35.140625" customWidth="1"/>
    <col min="7683" max="7683" width="14.5703125" customWidth="1"/>
    <col min="7684" max="7684" width="14.85546875" customWidth="1"/>
    <col min="7685" max="7685" width="14.140625" customWidth="1"/>
    <col min="7937" max="7937" width="7.5703125" customWidth="1"/>
    <col min="7938" max="7938" width="35.140625" customWidth="1"/>
    <col min="7939" max="7939" width="14.5703125" customWidth="1"/>
    <col min="7940" max="7940" width="14.85546875" customWidth="1"/>
    <col min="7941" max="7941" width="14.140625" customWidth="1"/>
    <col min="8193" max="8193" width="7.5703125" customWidth="1"/>
    <col min="8194" max="8194" width="35.140625" customWidth="1"/>
    <col min="8195" max="8195" width="14.5703125" customWidth="1"/>
    <col min="8196" max="8196" width="14.85546875" customWidth="1"/>
    <col min="8197" max="8197" width="14.140625" customWidth="1"/>
    <col min="8449" max="8449" width="7.5703125" customWidth="1"/>
    <col min="8450" max="8450" width="35.140625" customWidth="1"/>
    <col min="8451" max="8451" width="14.5703125" customWidth="1"/>
    <col min="8452" max="8452" width="14.85546875" customWidth="1"/>
    <col min="8453" max="8453" width="14.140625" customWidth="1"/>
    <col min="8705" max="8705" width="7.5703125" customWidth="1"/>
    <col min="8706" max="8706" width="35.140625" customWidth="1"/>
    <col min="8707" max="8707" width="14.5703125" customWidth="1"/>
    <col min="8708" max="8708" width="14.85546875" customWidth="1"/>
    <col min="8709" max="8709" width="14.140625" customWidth="1"/>
    <col min="8961" max="8961" width="7.5703125" customWidth="1"/>
    <col min="8962" max="8962" width="35.140625" customWidth="1"/>
    <col min="8963" max="8963" width="14.5703125" customWidth="1"/>
    <col min="8964" max="8964" width="14.85546875" customWidth="1"/>
    <col min="8965" max="8965" width="14.140625" customWidth="1"/>
    <col min="9217" max="9217" width="7.5703125" customWidth="1"/>
    <col min="9218" max="9218" width="35.140625" customWidth="1"/>
    <col min="9219" max="9219" width="14.5703125" customWidth="1"/>
    <col min="9220" max="9220" width="14.85546875" customWidth="1"/>
    <col min="9221" max="9221" width="14.140625" customWidth="1"/>
    <col min="9473" max="9473" width="7.5703125" customWidth="1"/>
    <col min="9474" max="9474" width="35.140625" customWidth="1"/>
    <col min="9475" max="9475" width="14.5703125" customWidth="1"/>
    <col min="9476" max="9476" width="14.85546875" customWidth="1"/>
    <col min="9477" max="9477" width="14.140625" customWidth="1"/>
    <col min="9729" max="9729" width="7.5703125" customWidth="1"/>
    <col min="9730" max="9730" width="35.140625" customWidth="1"/>
    <col min="9731" max="9731" width="14.5703125" customWidth="1"/>
    <col min="9732" max="9732" width="14.85546875" customWidth="1"/>
    <col min="9733" max="9733" width="14.140625" customWidth="1"/>
    <col min="9985" max="9985" width="7.5703125" customWidth="1"/>
    <col min="9986" max="9986" width="35.140625" customWidth="1"/>
    <col min="9987" max="9987" width="14.5703125" customWidth="1"/>
    <col min="9988" max="9988" width="14.85546875" customWidth="1"/>
    <col min="9989" max="9989" width="14.140625" customWidth="1"/>
    <col min="10241" max="10241" width="7.5703125" customWidth="1"/>
    <col min="10242" max="10242" width="35.140625" customWidth="1"/>
    <col min="10243" max="10243" width="14.5703125" customWidth="1"/>
    <col min="10244" max="10244" width="14.85546875" customWidth="1"/>
    <col min="10245" max="10245" width="14.140625" customWidth="1"/>
    <col min="10497" max="10497" width="7.5703125" customWidth="1"/>
    <col min="10498" max="10498" width="35.140625" customWidth="1"/>
    <col min="10499" max="10499" width="14.5703125" customWidth="1"/>
    <col min="10500" max="10500" width="14.85546875" customWidth="1"/>
    <col min="10501" max="10501" width="14.140625" customWidth="1"/>
    <col min="10753" max="10753" width="7.5703125" customWidth="1"/>
    <col min="10754" max="10754" width="35.140625" customWidth="1"/>
    <col min="10755" max="10755" width="14.5703125" customWidth="1"/>
    <col min="10756" max="10756" width="14.85546875" customWidth="1"/>
    <col min="10757" max="10757" width="14.140625" customWidth="1"/>
    <col min="11009" max="11009" width="7.5703125" customWidth="1"/>
    <col min="11010" max="11010" width="35.140625" customWidth="1"/>
    <col min="11011" max="11011" width="14.5703125" customWidth="1"/>
    <col min="11012" max="11012" width="14.85546875" customWidth="1"/>
    <col min="11013" max="11013" width="14.140625" customWidth="1"/>
    <col min="11265" max="11265" width="7.5703125" customWidth="1"/>
    <col min="11266" max="11266" width="35.140625" customWidth="1"/>
    <col min="11267" max="11267" width="14.5703125" customWidth="1"/>
    <col min="11268" max="11268" width="14.85546875" customWidth="1"/>
    <col min="11269" max="11269" width="14.140625" customWidth="1"/>
    <col min="11521" max="11521" width="7.5703125" customWidth="1"/>
    <col min="11522" max="11522" width="35.140625" customWidth="1"/>
    <col min="11523" max="11523" width="14.5703125" customWidth="1"/>
    <col min="11524" max="11524" width="14.85546875" customWidth="1"/>
    <col min="11525" max="11525" width="14.140625" customWidth="1"/>
    <col min="11777" max="11777" width="7.5703125" customWidth="1"/>
    <col min="11778" max="11778" width="35.140625" customWidth="1"/>
    <col min="11779" max="11779" width="14.5703125" customWidth="1"/>
    <col min="11780" max="11780" width="14.85546875" customWidth="1"/>
    <col min="11781" max="11781" width="14.140625" customWidth="1"/>
    <col min="12033" max="12033" width="7.5703125" customWidth="1"/>
    <col min="12034" max="12034" width="35.140625" customWidth="1"/>
    <col min="12035" max="12035" width="14.5703125" customWidth="1"/>
    <col min="12036" max="12036" width="14.85546875" customWidth="1"/>
    <col min="12037" max="12037" width="14.140625" customWidth="1"/>
    <col min="12289" max="12289" width="7.5703125" customWidth="1"/>
    <col min="12290" max="12290" width="35.140625" customWidth="1"/>
    <col min="12291" max="12291" width="14.5703125" customWidth="1"/>
    <col min="12292" max="12292" width="14.85546875" customWidth="1"/>
    <col min="12293" max="12293" width="14.140625" customWidth="1"/>
    <col min="12545" max="12545" width="7.5703125" customWidth="1"/>
    <col min="12546" max="12546" width="35.140625" customWidth="1"/>
    <col min="12547" max="12547" width="14.5703125" customWidth="1"/>
    <col min="12548" max="12548" width="14.85546875" customWidth="1"/>
    <col min="12549" max="12549" width="14.140625" customWidth="1"/>
    <col min="12801" max="12801" width="7.5703125" customWidth="1"/>
    <col min="12802" max="12802" width="35.140625" customWidth="1"/>
    <col min="12803" max="12803" width="14.5703125" customWidth="1"/>
    <col min="12804" max="12804" width="14.85546875" customWidth="1"/>
    <col min="12805" max="12805" width="14.140625" customWidth="1"/>
    <col min="13057" max="13057" width="7.5703125" customWidth="1"/>
    <col min="13058" max="13058" width="35.140625" customWidth="1"/>
    <col min="13059" max="13059" width="14.5703125" customWidth="1"/>
    <col min="13060" max="13060" width="14.85546875" customWidth="1"/>
    <col min="13061" max="13061" width="14.140625" customWidth="1"/>
    <col min="13313" max="13313" width="7.5703125" customWidth="1"/>
    <col min="13314" max="13314" width="35.140625" customWidth="1"/>
    <col min="13315" max="13315" width="14.5703125" customWidth="1"/>
    <col min="13316" max="13316" width="14.85546875" customWidth="1"/>
    <col min="13317" max="13317" width="14.140625" customWidth="1"/>
    <col min="13569" max="13569" width="7.5703125" customWidth="1"/>
    <col min="13570" max="13570" width="35.140625" customWidth="1"/>
    <col min="13571" max="13571" width="14.5703125" customWidth="1"/>
    <col min="13572" max="13572" width="14.85546875" customWidth="1"/>
    <col min="13573" max="13573" width="14.140625" customWidth="1"/>
    <col min="13825" max="13825" width="7.5703125" customWidth="1"/>
    <col min="13826" max="13826" width="35.140625" customWidth="1"/>
    <col min="13827" max="13827" width="14.5703125" customWidth="1"/>
    <col min="13828" max="13828" width="14.85546875" customWidth="1"/>
    <col min="13829" max="13829" width="14.140625" customWidth="1"/>
    <col min="14081" max="14081" width="7.5703125" customWidth="1"/>
    <col min="14082" max="14082" width="35.140625" customWidth="1"/>
    <col min="14083" max="14083" width="14.5703125" customWidth="1"/>
    <col min="14084" max="14084" width="14.85546875" customWidth="1"/>
    <col min="14085" max="14085" width="14.140625" customWidth="1"/>
    <col min="14337" max="14337" width="7.5703125" customWidth="1"/>
    <col min="14338" max="14338" width="35.140625" customWidth="1"/>
    <col min="14339" max="14339" width="14.5703125" customWidth="1"/>
    <col min="14340" max="14340" width="14.85546875" customWidth="1"/>
    <col min="14341" max="14341" width="14.140625" customWidth="1"/>
    <col min="14593" max="14593" width="7.5703125" customWidth="1"/>
    <col min="14594" max="14594" width="35.140625" customWidth="1"/>
    <col min="14595" max="14595" width="14.5703125" customWidth="1"/>
    <col min="14596" max="14596" width="14.85546875" customWidth="1"/>
    <col min="14597" max="14597" width="14.140625" customWidth="1"/>
    <col min="14849" max="14849" width="7.5703125" customWidth="1"/>
    <col min="14850" max="14850" width="35.140625" customWidth="1"/>
    <col min="14851" max="14851" width="14.5703125" customWidth="1"/>
    <col min="14852" max="14852" width="14.85546875" customWidth="1"/>
    <col min="14853" max="14853" width="14.140625" customWidth="1"/>
    <col min="15105" max="15105" width="7.5703125" customWidth="1"/>
    <col min="15106" max="15106" width="35.140625" customWidth="1"/>
    <col min="15107" max="15107" width="14.5703125" customWidth="1"/>
    <col min="15108" max="15108" width="14.85546875" customWidth="1"/>
    <col min="15109" max="15109" width="14.140625" customWidth="1"/>
    <col min="15361" max="15361" width="7.5703125" customWidth="1"/>
    <col min="15362" max="15362" width="35.140625" customWidth="1"/>
    <col min="15363" max="15363" width="14.5703125" customWidth="1"/>
    <col min="15364" max="15364" width="14.85546875" customWidth="1"/>
    <col min="15365" max="15365" width="14.140625" customWidth="1"/>
    <col min="15617" max="15617" width="7.5703125" customWidth="1"/>
    <col min="15618" max="15618" width="35.140625" customWidth="1"/>
    <col min="15619" max="15619" width="14.5703125" customWidth="1"/>
    <col min="15620" max="15620" width="14.85546875" customWidth="1"/>
    <col min="15621" max="15621" width="14.140625" customWidth="1"/>
    <col min="15873" max="15873" width="7.5703125" customWidth="1"/>
    <col min="15874" max="15874" width="35.140625" customWidth="1"/>
    <col min="15875" max="15875" width="14.5703125" customWidth="1"/>
    <col min="15876" max="15876" width="14.85546875" customWidth="1"/>
    <col min="15877" max="15877" width="14.140625" customWidth="1"/>
    <col min="16129" max="16129" width="7.5703125" customWidth="1"/>
    <col min="16130" max="16130" width="35.140625" customWidth="1"/>
    <col min="16131" max="16131" width="14.5703125" customWidth="1"/>
    <col min="16132" max="16132" width="14.85546875" customWidth="1"/>
    <col min="16133" max="16133" width="14.140625" customWidth="1"/>
  </cols>
  <sheetData>
    <row r="1" spans="1:5" ht="15" x14ac:dyDescent="0.25">
      <c r="A1" s="158"/>
      <c r="B1" s="3"/>
      <c r="E1" s="159" t="s">
        <v>915</v>
      </c>
    </row>
    <row r="2" spans="1:5" ht="15" x14ac:dyDescent="0.25">
      <c r="A2" s="3"/>
      <c r="B2" s="3"/>
      <c r="E2" s="159" t="s">
        <v>1</v>
      </c>
    </row>
    <row r="3" spans="1:5" ht="15" x14ac:dyDescent="0.25">
      <c r="A3" s="3"/>
      <c r="B3" s="3"/>
      <c r="E3" s="159" t="s">
        <v>2</v>
      </c>
    </row>
    <row r="4" spans="1:5" ht="15" x14ac:dyDescent="0.25">
      <c r="A4" s="3"/>
      <c r="B4" s="3"/>
      <c r="E4" s="159" t="s">
        <v>975</v>
      </c>
    </row>
    <row r="5" spans="1:5" ht="15" x14ac:dyDescent="0.25">
      <c r="A5" s="3"/>
      <c r="B5" s="3"/>
      <c r="C5" s="159"/>
    </row>
    <row r="6" spans="1:5" ht="15" x14ac:dyDescent="0.25">
      <c r="A6" s="3"/>
      <c r="B6" s="3"/>
      <c r="C6" s="159"/>
    </row>
    <row r="7" spans="1:5" ht="15" x14ac:dyDescent="0.25">
      <c r="A7" s="3"/>
      <c r="B7" s="3"/>
      <c r="C7" s="159"/>
    </row>
    <row r="8" spans="1:5" ht="15" x14ac:dyDescent="0.25">
      <c r="A8" s="3"/>
      <c r="B8" s="3"/>
      <c r="C8" s="159"/>
      <c r="E8" s="159" t="s">
        <v>795</v>
      </c>
    </row>
    <row r="9" spans="1:5" ht="15" x14ac:dyDescent="0.25">
      <c r="A9" s="176"/>
      <c r="B9" s="87"/>
      <c r="C9" s="56"/>
    </row>
    <row r="10" spans="1:5" ht="58.5" customHeight="1" x14ac:dyDescent="0.2">
      <c r="A10" s="265" t="s">
        <v>796</v>
      </c>
      <c r="B10" s="265"/>
      <c r="C10" s="265"/>
      <c r="D10" s="265"/>
      <c r="E10" s="265"/>
    </row>
    <row r="11" spans="1:5" ht="15" x14ac:dyDescent="0.25">
      <c r="A11" s="169"/>
      <c r="B11" s="169"/>
      <c r="C11" s="170"/>
      <c r="D11" s="171"/>
      <c r="E11" s="171"/>
    </row>
    <row r="12" spans="1:5" ht="14.25" x14ac:dyDescent="0.2">
      <c r="A12" s="266" t="s">
        <v>200</v>
      </c>
      <c r="B12" s="266" t="s">
        <v>766</v>
      </c>
      <c r="C12" s="269" t="s">
        <v>775</v>
      </c>
      <c r="D12" s="270"/>
      <c r="E12" s="271"/>
    </row>
    <row r="13" spans="1:5" x14ac:dyDescent="0.2">
      <c r="A13" s="267"/>
      <c r="B13" s="267"/>
      <c r="C13" s="266" t="s">
        <v>776</v>
      </c>
      <c r="D13" s="272" t="s">
        <v>777</v>
      </c>
      <c r="E13" s="272" t="s">
        <v>778</v>
      </c>
    </row>
    <row r="14" spans="1:5" x14ac:dyDescent="0.2">
      <c r="A14" s="268"/>
      <c r="B14" s="268"/>
      <c r="C14" s="275"/>
      <c r="D14" s="273"/>
      <c r="E14" s="273"/>
    </row>
    <row r="15" spans="1:5" ht="15.75" x14ac:dyDescent="0.2">
      <c r="A15" s="186">
        <v>1</v>
      </c>
      <c r="B15" s="194" t="s">
        <v>898</v>
      </c>
      <c r="C15" s="193">
        <v>117213</v>
      </c>
      <c r="D15" s="192"/>
      <c r="E15" s="192"/>
    </row>
    <row r="16" spans="1:5" ht="15" x14ac:dyDescent="0.25">
      <c r="A16" s="186">
        <v>2</v>
      </c>
      <c r="B16" s="191" t="s">
        <v>797</v>
      </c>
      <c r="C16" s="38">
        <v>2085787</v>
      </c>
      <c r="D16" s="38">
        <v>1500000</v>
      </c>
      <c r="E16" s="40">
        <v>1500000</v>
      </c>
    </row>
    <row r="17" spans="1:5" ht="14.25" x14ac:dyDescent="0.2">
      <c r="A17" s="173"/>
      <c r="B17" s="174" t="s">
        <v>774</v>
      </c>
      <c r="C17" s="175">
        <f>SUM(C15:C16)</f>
        <v>2203000</v>
      </c>
      <c r="D17" s="175">
        <v>1500000</v>
      </c>
      <c r="E17" s="175">
        <v>1500000</v>
      </c>
    </row>
    <row r="18" spans="1:5" x14ac:dyDescent="0.2">
      <c r="A18" s="171"/>
      <c r="B18" s="171"/>
      <c r="C18" s="171"/>
      <c r="D18" s="171"/>
      <c r="E18" s="171"/>
    </row>
    <row r="19" spans="1:5" x14ac:dyDescent="0.2">
      <c r="B19" s="171"/>
      <c r="C19" s="171"/>
      <c r="D19" s="171"/>
      <c r="E19" s="171"/>
    </row>
  </sheetData>
  <mergeCells count="7">
    <mergeCell ref="A10:E10"/>
    <mergeCell ref="A12:A14"/>
    <mergeCell ref="B12:B14"/>
    <mergeCell ref="C12:E12"/>
    <mergeCell ref="C13:C14"/>
    <mergeCell ref="D13:D14"/>
    <mergeCell ref="E13:E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Прил 1 </vt:lpstr>
      <vt:lpstr>Прил 3</vt:lpstr>
      <vt:lpstr>Прил 4</vt:lpstr>
      <vt:lpstr>Прил 5</vt:lpstr>
      <vt:lpstr>Пр.6 Содерж.дорог 20-22</vt:lpstr>
      <vt:lpstr>Пр.7 Кап.рем многокв.дом.</vt:lpstr>
      <vt:lpstr>Пр.8 Электр.-тепл.-водосн.</vt:lpstr>
      <vt:lpstr>Пр.9 Кап.ремонт авт.дорог</vt:lpstr>
      <vt:lpstr>Пр10 Сбаланс. с.п.нерасп.резерв</vt:lpstr>
      <vt:lpstr>Пр11 источн20-22</vt:lpstr>
      <vt:lpstr>Пр12 внутр заимст20-22</vt:lpstr>
      <vt:lpstr>Пр13  капы </vt:lpstr>
      <vt:lpstr>Лист1</vt:lpstr>
      <vt:lpstr>'Прил 1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Виниченко</dc:creator>
  <cp:lastModifiedBy>chernov</cp:lastModifiedBy>
  <cp:lastPrinted>2020-04-06T08:51:56Z</cp:lastPrinted>
  <dcterms:created xsi:type="dcterms:W3CDTF">2019-11-14T08:46:29Z</dcterms:created>
  <dcterms:modified xsi:type="dcterms:W3CDTF">2020-04-14T09:44:26Z</dcterms:modified>
</cp:coreProperties>
</file>